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\Desktop\informacion para publicacion en la Pagina WEB\"/>
    </mc:Choice>
  </mc:AlternateContent>
  <bookViews>
    <workbookView xWindow="600" yWindow="615" windowWidth="12120" windowHeight="7560" tabRatio="728"/>
  </bookViews>
  <sheets>
    <sheet name="SEGUIM MENSUAL" sheetId="2" r:id="rId1"/>
    <sheet name="I SEMES 2012" sheetId="3" r:id="rId2"/>
    <sheet name="II SEMES 2012" sheetId="4" r:id="rId3"/>
    <sheet name="FICHA TEC" sheetId="6" r:id="rId4"/>
  </sheets>
  <definedNames>
    <definedName name="_xlnm.Print_Titles" localSheetId="0">'SEGUIM MENSUAL'!$A:$E</definedName>
  </definedNames>
  <calcPr calcId="152511"/>
</workbook>
</file>

<file path=xl/calcChain.xml><?xml version="1.0" encoding="utf-8"?>
<calcChain xmlns="http://schemas.openxmlformats.org/spreadsheetml/2006/main">
  <c r="F11" i="4" l="1"/>
  <c r="F12" i="4"/>
  <c r="F14" i="4"/>
  <c r="F13" i="4"/>
  <c r="F15" i="4"/>
  <c r="F16" i="4"/>
  <c r="F20" i="4"/>
  <c r="F21" i="4"/>
  <c r="F22" i="4"/>
  <c r="F19" i="4"/>
  <c r="AO18" i="2"/>
  <c r="AO17" i="2"/>
  <c r="AO16" i="2"/>
  <c r="AO15" i="2"/>
  <c r="AL18" i="2"/>
  <c r="AL17" i="2"/>
  <c r="AL16" i="2"/>
  <c r="AL15" i="2"/>
  <c r="AI18" i="2"/>
  <c r="AI17" i="2"/>
  <c r="AI16" i="2"/>
  <c r="AI15" i="2"/>
  <c r="AA9" i="2"/>
  <c r="AQ25" i="2" l="1"/>
  <c r="AP25" i="2"/>
  <c r="AQ24" i="2"/>
  <c r="AP24" i="2"/>
  <c r="AR24" i="2" s="1"/>
  <c r="AP23" i="2"/>
  <c r="AQ22" i="2"/>
  <c r="AP22" i="2"/>
  <c r="AR22" i="2" s="1"/>
  <c r="AR25" i="2"/>
  <c r="BC25" i="2"/>
  <c r="BB25" i="2"/>
  <c r="BC24" i="2"/>
  <c r="BB24" i="2"/>
  <c r="BD24" i="2" s="1"/>
  <c r="BB23" i="2"/>
  <c r="BE23" i="2" s="1"/>
  <c r="BA25" i="2"/>
  <c r="AX25" i="2"/>
  <c r="AU25" i="2"/>
  <c r="AZ23" i="2"/>
  <c r="AW23" i="2"/>
  <c r="AT23" i="2"/>
  <c r="AN23" i="2"/>
  <c r="AO23" i="2" s="1"/>
  <c r="AK23" i="2"/>
  <c r="AL23" i="2" s="1"/>
  <c r="AH23" i="2"/>
  <c r="AI23" i="2" s="1"/>
  <c r="AO25" i="2"/>
  <c r="AO24" i="2"/>
  <c r="AL25" i="2"/>
  <c r="AL24" i="2"/>
  <c r="AI25" i="2"/>
  <c r="AI24" i="2"/>
  <c r="AO22" i="2"/>
  <c r="AL22" i="2"/>
  <c r="AI22" i="2"/>
  <c r="AO20" i="2"/>
  <c r="AL20" i="2"/>
  <c r="AI20" i="2"/>
  <c r="AO19" i="2"/>
  <c r="AL19" i="2"/>
  <c r="AI19" i="2"/>
  <c r="AQ20" i="2"/>
  <c r="AP20" i="2"/>
  <c r="AR20" i="2" s="1"/>
  <c r="AQ19" i="2"/>
  <c r="AP19" i="2"/>
  <c r="AQ18" i="2"/>
  <c r="AP18" i="2"/>
  <c r="AR18" i="2" s="1"/>
  <c r="AQ17" i="2"/>
  <c r="AP17" i="2"/>
  <c r="AR17" i="2" s="1"/>
  <c r="AQ16" i="2"/>
  <c r="AP16" i="2"/>
  <c r="AR16" i="2" s="1"/>
  <c r="AQ15" i="2"/>
  <c r="AP15" i="2"/>
  <c r="AQ14" i="2"/>
  <c r="AP14" i="2"/>
  <c r="AQ13" i="2"/>
  <c r="AP13" i="2"/>
  <c r="AQ12" i="2"/>
  <c r="AP12" i="2"/>
  <c r="AR12" i="2" s="1"/>
  <c r="AQ9" i="2"/>
  <c r="AP9" i="2"/>
  <c r="AR9" i="2" s="1"/>
  <c r="BC23" i="2" l="1"/>
  <c r="AR15" i="2"/>
  <c r="AR19" i="2"/>
  <c r="AR14" i="2"/>
  <c r="BF25" i="2"/>
  <c r="BE24" i="2"/>
  <c r="BF24" i="2"/>
  <c r="BD23" i="2"/>
  <c r="BD25" i="2"/>
  <c r="BE25" i="2"/>
  <c r="AQ23" i="2"/>
  <c r="AR23" i="2" s="1"/>
  <c r="AR13" i="2"/>
  <c r="BB20" i="2"/>
  <c r="BE20" i="2" s="1"/>
  <c r="BA20" i="2"/>
  <c r="BA19" i="2"/>
  <c r="AX20" i="2"/>
  <c r="AU20" i="2"/>
  <c r="AX19" i="2"/>
  <c r="AU18" i="2"/>
  <c r="AU19" i="2"/>
  <c r="BC20" i="2"/>
  <c r="BF20" i="2" s="1"/>
  <c r="BC19" i="2"/>
  <c r="BF19" i="2" s="1"/>
  <c r="BB19" i="2"/>
  <c r="BC17" i="2"/>
  <c r="BF17" i="2" s="1"/>
  <c r="BB17" i="2"/>
  <c r="BC16" i="2"/>
  <c r="BF16" i="2" s="1"/>
  <c r="BB16" i="2"/>
  <c r="BC14" i="2"/>
  <c r="BB14" i="2"/>
  <c r="BE14" i="2" s="1"/>
  <c r="BC13" i="2"/>
  <c r="BF13" i="2" s="1"/>
  <c r="BB13" i="2"/>
  <c r="BE13" i="2" s="1"/>
  <c r="BC22" i="2"/>
  <c r="BF22" i="2" s="1"/>
  <c r="BB22" i="2"/>
  <c r="BC18" i="2"/>
  <c r="BF18" i="2" s="1"/>
  <c r="BB18" i="2"/>
  <c r="BC15" i="2"/>
  <c r="BF15" i="2" s="1"/>
  <c r="BB15" i="2"/>
  <c r="BC12" i="2"/>
  <c r="BF12" i="2" s="1"/>
  <c r="BB12" i="2"/>
  <c r="BC9" i="2"/>
  <c r="BF9" i="2" s="1"/>
  <c r="BB9" i="2"/>
  <c r="BE9" i="2" s="1"/>
  <c r="BG9" i="2" s="1"/>
  <c r="BG24" i="2" l="1"/>
  <c r="BG13" i="2"/>
  <c r="BG25" i="2"/>
  <c r="BF23" i="2"/>
  <c r="BG23" i="2" s="1"/>
  <c r="BE15" i="2"/>
  <c r="BG15" i="2" s="1"/>
  <c r="BD15" i="2"/>
  <c r="BE22" i="2"/>
  <c r="BG22" i="2" s="1"/>
  <c r="BD22" i="2"/>
  <c r="BE17" i="2"/>
  <c r="BG17" i="2" s="1"/>
  <c r="BD17" i="2"/>
  <c r="BG20" i="2"/>
  <c r="BD9" i="2"/>
  <c r="BD14" i="2"/>
  <c r="BF14" i="2"/>
  <c r="BG14" i="2" s="1"/>
  <c r="BD20" i="2"/>
  <c r="BD12" i="2"/>
  <c r="BE12" i="2"/>
  <c r="BG12" i="2" s="1"/>
  <c r="BE18" i="2"/>
  <c r="BG18" i="2" s="1"/>
  <c r="BD18" i="2"/>
  <c r="BD13" i="2"/>
  <c r="BE16" i="2"/>
  <c r="BG16" i="2" s="1"/>
  <c r="BD16" i="2"/>
  <c r="BE19" i="2"/>
  <c r="BG19" i="2" s="1"/>
  <c r="BD19" i="2"/>
  <c r="Y23" i="2" l="1"/>
  <c r="V23" i="2"/>
  <c r="S23" i="2"/>
  <c r="M23" i="2"/>
  <c r="J23" i="2"/>
  <c r="G23" i="2"/>
  <c r="AB25" i="2"/>
  <c r="AA25" i="2"/>
  <c r="AB24" i="2"/>
  <c r="AA24" i="2"/>
  <c r="AA23" i="2"/>
  <c r="AB22" i="2"/>
  <c r="AA22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P25" i="2"/>
  <c r="O25" i="2"/>
  <c r="P24" i="2"/>
  <c r="O24" i="2"/>
  <c r="Q24" i="2" s="1"/>
  <c r="O23" i="2"/>
  <c r="P22" i="2"/>
  <c r="O22" i="2"/>
  <c r="P20" i="2"/>
  <c r="O20" i="2"/>
  <c r="Q20" i="2" s="1"/>
  <c r="P19" i="2"/>
  <c r="O19" i="2"/>
  <c r="P18" i="2"/>
  <c r="O18" i="2"/>
  <c r="Q18" i="2" s="1"/>
  <c r="P17" i="2"/>
  <c r="O17" i="2"/>
  <c r="P16" i="2"/>
  <c r="O16" i="2"/>
  <c r="Q16" i="2" s="1"/>
  <c r="P15" i="2"/>
  <c r="O15" i="2"/>
  <c r="P14" i="2"/>
  <c r="O14" i="2"/>
  <c r="Q14" i="2" s="1"/>
  <c r="P13" i="2"/>
  <c r="O13" i="2"/>
  <c r="P12" i="2"/>
  <c r="O12" i="2"/>
  <c r="Q12" i="2" s="1"/>
  <c r="P11" i="2"/>
  <c r="O11" i="2"/>
  <c r="P10" i="2"/>
  <c r="O10" i="2"/>
  <c r="Q10" i="2" s="1"/>
  <c r="Q13" i="2" l="1"/>
  <c r="Q15" i="2"/>
  <c r="Q17" i="2"/>
  <c r="Q19" i="2"/>
  <c r="Q22" i="2"/>
  <c r="P23" i="2"/>
  <c r="Q23" i="2" s="1"/>
  <c r="AB23" i="2"/>
  <c r="AC23" i="2" s="1"/>
  <c r="Q25" i="2"/>
  <c r="Q11" i="2"/>
  <c r="AD10" i="2"/>
  <c r="AD16" i="2"/>
  <c r="AE10" i="2"/>
  <c r="AE11" i="2"/>
  <c r="AE16" i="2"/>
  <c r="AE25" i="2"/>
  <c r="AD25" i="2"/>
  <c r="AE24" i="2"/>
  <c r="AD24" i="2"/>
  <c r="AF24" i="2" s="1"/>
  <c r="AD23" i="2"/>
  <c r="AD22" i="2"/>
  <c r="AE22" i="2"/>
  <c r="AF22" i="2" s="1"/>
  <c r="AE20" i="2"/>
  <c r="AD20" i="2"/>
  <c r="AE19" i="2"/>
  <c r="AD19" i="2"/>
  <c r="AF19" i="2" s="1"/>
  <c r="AD18" i="2"/>
  <c r="AD17" i="2"/>
  <c r="AE18" i="2"/>
  <c r="AE17" i="2"/>
  <c r="AF17" i="2" s="1"/>
  <c r="AE15" i="2"/>
  <c r="AD15" i="2"/>
  <c r="AD14" i="2"/>
  <c r="AE14" i="2"/>
  <c r="AF14" i="2" s="1"/>
  <c r="AD13" i="2"/>
  <c r="AE13" i="2"/>
  <c r="AD12" i="2"/>
  <c r="AE12" i="2"/>
  <c r="AF12" i="2" s="1"/>
  <c r="AD11" i="2"/>
  <c r="AF11" i="2" s="1"/>
  <c r="AC22" i="2"/>
  <c r="AC24" i="2"/>
  <c r="AC25" i="2"/>
  <c r="AC10" i="2"/>
  <c r="AC11" i="2"/>
  <c r="AC12" i="2"/>
  <c r="AC13" i="2"/>
  <c r="AC14" i="2"/>
  <c r="AC15" i="2"/>
  <c r="AC16" i="2"/>
  <c r="AC17" i="2"/>
  <c r="AC18" i="2"/>
  <c r="AC19" i="2"/>
  <c r="AC20" i="2"/>
  <c r="AB9" i="2"/>
  <c r="P9" i="2"/>
  <c r="O9" i="2"/>
  <c r="AU24" i="2"/>
  <c r="AU23" i="2"/>
  <c r="AU22" i="2"/>
  <c r="AX24" i="2"/>
  <c r="AX23" i="2"/>
  <c r="AX22" i="2"/>
  <c r="BA24" i="2"/>
  <c r="BA23" i="2"/>
  <c r="BA22" i="2"/>
  <c r="BA18" i="2"/>
  <c r="BA17" i="2"/>
  <c r="BA16" i="2"/>
  <c r="BA15" i="2"/>
  <c r="BA14" i="2"/>
  <c r="BA13" i="2"/>
  <c r="BA12" i="2"/>
  <c r="BA11" i="2"/>
  <c r="BA10" i="2"/>
  <c r="AX18" i="2"/>
  <c r="AX17" i="2"/>
  <c r="AX16" i="2"/>
  <c r="AX15" i="2"/>
  <c r="AX14" i="2"/>
  <c r="AX13" i="2"/>
  <c r="AX12" i="2"/>
  <c r="AX11" i="2"/>
  <c r="AX10" i="2"/>
  <c r="AU17" i="2"/>
  <c r="AU16" i="2"/>
  <c r="AU15" i="2"/>
  <c r="AU14" i="2"/>
  <c r="AU13" i="2"/>
  <c r="AU12" i="2"/>
  <c r="AU11" i="2"/>
  <c r="AU10" i="2"/>
  <c r="AO14" i="2"/>
  <c r="AO13" i="2"/>
  <c r="AO12" i="2"/>
  <c r="AO11" i="2"/>
  <c r="AO10" i="2"/>
  <c r="AL14" i="2"/>
  <c r="AL13" i="2"/>
  <c r="AL12" i="2"/>
  <c r="AL11" i="2"/>
  <c r="AL10" i="2"/>
  <c r="AI14" i="2"/>
  <c r="AI13" i="2"/>
  <c r="AI12" i="2"/>
  <c r="AI11" i="2"/>
  <c r="AI10" i="2"/>
  <c r="Z25" i="2"/>
  <c r="Z24" i="2"/>
  <c r="Z23" i="2"/>
  <c r="Z22" i="2"/>
  <c r="W25" i="2"/>
  <c r="W24" i="2"/>
  <c r="W23" i="2"/>
  <c r="W22" i="2"/>
  <c r="T25" i="2"/>
  <c r="T24" i="2"/>
  <c r="T23" i="2"/>
  <c r="T22" i="2"/>
  <c r="N25" i="2"/>
  <c r="N24" i="2"/>
  <c r="N23" i="2"/>
  <c r="N22" i="2"/>
  <c r="K25" i="2"/>
  <c r="K24" i="2"/>
  <c r="K23" i="2"/>
  <c r="K22" i="2"/>
  <c r="H25" i="2"/>
  <c r="H24" i="2"/>
  <c r="H23" i="2"/>
  <c r="H22" i="2"/>
  <c r="Z20" i="2"/>
  <c r="Z19" i="2"/>
  <c r="Z18" i="2"/>
  <c r="Z17" i="2"/>
  <c r="Z16" i="2"/>
  <c r="Z15" i="2"/>
  <c r="Z14" i="2"/>
  <c r="Z13" i="2"/>
  <c r="Z12" i="2"/>
  <c r="Z11" i="2"/>
  <c r="Z10" i="2"/>
  <c r="W20" i="2"/>
  <c r="W19" i="2"/>
  <c r="W18" i="2"/>
  <c r="W17" i="2"/>
  <c r="W16" i="2"/>
  <c r="W15" i="2"/>
  <c r="W14" i="2"/>
  <c r="W13" i="2"/>
  <c r="W12" i="2"/>
  <c r="W11" i="2"/>
  <c r="W10" i="2"/>
  <c r="T20" i="2"/>
  <c r="T19" i="2"/>
  <c r="T18" i="2"/>
  <c r="T17" i="2"/>
  <c r="T16" i="2"/>
  <c r="T15" i="2"/>
  <c r="T14" i="2"/>
  <c r="T13" i="2"/>
  <c r="T12" i="2"/>
  <c r="T11" i="2"/>
  <c r="T10" i="2"/>
  <c r="N20" i="2"/>
  <c r="N19" i="2"/>
  <c r="N18" i="2"/>
  <c r="N17" i="2"/>
  <c r="N16" i="2"/>
  <c r="N15" i="2"/>
  <c r="N14" i="2"/>
  <c r="N13" i="2"/>
  <c r="N12" i="2"/>
  <c r="N11" i="2"/>
  <c r="N10" i="2"/>
  <c r="K20" i="2"/>
  <c r="K19" i="2"/>
  <c r="K18" i="2"/>
  <c r="K17" i="2"/>
  <c r="K16" i="2"/>
  <c r="K15" i="2"/>
  <c r="K14" i="2"/>
  <c r="K13" i="2"/>
  <c r="K12" i="2"/>
  <c r="K11" i="2"/>
  <c r="K10" i="2"/>
  <c r="H20" i="2"/>
  <c r="H19" i="2"/>
  <c r="H18" i="2"/>
  <c r="H17" i="2"/>
  <c r="H16" i="2"/>
  <c r="H15" i="2"/>
  <c r="H14" i="2"/>
  <c r="H13" i="2"/>
  <c r="H12" i="2"/>
  <c r="H11" i="2"/>
  <c r="H10" i="2"/>
  <c r="BA9" i="2"/>
  <c r="AX9" i="2"/>
  <c r="AU9" i="2"/>
  <c r="AO9" i="2"/>
  <c r="AL9" i="2"/>
  <c r="AI9" i="2"/>
  <c r="Z9" i="2"/>
  <c r="W9" i="2"/>
  <c r="T9" i="2"/>
  <c r="N9" i="2"/>
  <c r="K9" i="2"/>
  <c r="H9" i="2"/>
  <c r="AE23" i="2" l="1"/>
  <c r="AF18" i="2"/>
  <c r="AE9" i="2"/>
  <c r="BI9" i="2" s="1"/>
  <c r="AF13" i="2"/>
  <c r="AF15" i="2"/>
  <c r="AF20" i="2"/>
  <c r="AF23" i="2"/>
  <c r="AF25" i="2"/>
  <c r="AF10" i="2"/>
  <c r="AF16" i="2"/>
  <c r="AD9" i="2"/>
  <c r="BH9" i="2" s="1"/>
  <c r="AC9" i="2"/>
  <c r="Q9" i="2"/>
  <c r="F10" i="4"/>
  <c r="F9" i="4"/>
  <c r="F8" i="4"/>
  <c r="F7" i="4"/>
  <c r="F18" i="3"/>
  <c r="F17" i="3"/>
  <c r="F16" i="3"/>
  <c r="F15" i="3"/>
  <c r="F14" i="3"/>
  <c r="F13" i="3"/>
  <c r="F12" i="3"/>
  <c r="F11" i="3"/>
  <c r="F10" i="3"/>
  <c r="F9" i="3"/>
  <c r="F8" i="3"/>
  <c r="F7" i="3"/>
  <c r="AF9" i="2" l="1"/>
  <c r="BJ9" i="2"/>
</calcChain>
</file>

<file path=xl/sharedStrings.xml><?xml version="1.0" encoding="utf-8"?>
<sst xmlns="http://schemas.openxmlformats.org/spreadsheetml/2006/main" count="360" uniqueCount="193">
  <si>
    <t>I.4.1.0</t>
  </si>
  <si>
    <t>ESE HOSPITAL SAN CARLOS AIPE</t>
  </si>
  <si>
    <t>I.1.1.0</t>
  </si>
  <si>
    <t>I.1.2.2</t>
  </si>
  <si>
    <t>I.1.2.3</t>
  </si>
  <si>
    <t>I.1.4.0</t>
  </si>
  <si>
    <t>I.1.5.0</t>
  </si>
  <si>
    <t>I.1.6.0</t>
  </si>
  <si>
    <t>I.2.1.0</t>
  </si>
  <si>
    <t>I.2.2.0</t>
  </si>
  <si>
    <t>I.3.1.0</t>
  </si>
  <si>
    <t>I.3.2.0</t>
  </si>
  <si>
    <t>I.3.3.0</t>
  </si>
  <si>
    <t>DENOMINADOR</t>
  </si>
  <si>
    <t>CODIGO</t>
  </si>
  <si>
    <t>NUMERADOR</t>
  </si>
  <si>
    <t>INDICADORES DE CALIDAD I SEMESTES 2012</t>
  </si>
  <si>
    <t>TIPO IND</t>
  </si>
  <si>
    <t>ACCESIBILIDAD Y OPORTUNIDAD</t>
  </si>
  <si>
    <t>CALIDAD TECNICA</t>
  </si>
  <si>
    <t>GERENCIA DEL RIESGO</t>
  </si>
  <si>
    <t>LEALTAD</t>
  </si>
  <si>
    <t>NIT: 891.180.238 - 1</t>
  </si>
  <si>
    <t xml:space="preserve">NOMBRE DEL INDICADOR </t>
  </si>
  <si>
    <t>NUM</t>
  </si>
  <si>
    <t>DENOM</t>
  </si>
  <si>
    <t>INDICE</t>
  </si>
  <si>
    <t>ENERO</t>
  </si>
  <si>
    <t>FEBRERO</t>
  </si>
  <si>
    <t>MARZO</t>
  </si>
  <si>
    <t>ABRIL</t>
  </si>
  <si>
    <t>MAYO</t>
  </si>
  <si>
    <t>JUNIO</t>
  </si>
  <si>
    <t>I TRIMESTRE</t>
  </si>
  <si>
    <t>II TRIMESTRE</t>
  </si>
  <si>
    <t>I SEMESTRE 2012</t>
  </si>
  <si>
    <t xml:space="preserve">JULIO </t>
  </si>
  <si>
    <t>AGOSTO</t>
  </si>
  <si>
    <t>SEPTIEMBRE</t>
  </si>
  <si>
    <t>III TRIMESTRE</t>
  </si>
  <si>
    <t xml:space="preserve">OCTUBRE </t>
  </si>
  <si>
    <t>NOVIEMBRE</t>
  </si>
  <si>
    <t>DICIEMBRE</t>
  </si>
  <si>
    <t xml:space="preserve">IV TRIM </t>
  </si>
  <si>
    <t>II SEMESTRE</t>
  </si>
  <si>
    <t>TOTAL AÑO</t>
  </si>
  <si>
    <t>OPORTUNIDAD DE LA ASIGNACION DE CITAS EN  LA CONSULTA DE MEDICINA GENERAL</t>
  </si>
  <si>
    <t>VARIABLES</t>
  </si>
  <si>
    <t xml:space="preserve">NUMERADOR </t>
  </si>
  <si>
    <t xml:space="preserve">SUMATORIA DE DIAS </t>
  </si>
  <si>
    <t>TOTAL DE CONSULTAS</t>
  </si>
  <si>
    <t>OPORTUNIDAD DE LA ASIGNACION DE CITA EN LA CONSULTA MEDICA ESPECIALIZADA GINECOLOGIA Y OBSTETRICIA</t>
  </si>
  <si>
    <t>OPORTUNIDAD EN LA ASIGNACION DE CITA EN LA CONSULTA MEDICA ESPECIALIZADA - PEDIATRIA</t>
  </si>
  <si>
    <t>OPORTUNIDAD EN LA ATENCION EN CONSULTA DE URGENCIAS TRIAGE II</t>
  </si>
  <si>
    <t>MINUTOS TRANSCURRIDOS ENTRE LA LLEGADA Y LA ATENCION</t>
  </si>
  <si>
    <t xml:space="preserve">TOTAL DE USUARIOS ATENDIDOS EN LA CONSULTA DE URGENCIAS </t>
  </si>
  <si>
    <t>OPORTUNIDAD EN LA ATENCION EN EL SERVICIO DE IMAGENOLOGIA</t>
  </si>
  <si>
    <t xml:space="preserve">TOTAL DE ATENCIONES </t>
  </si>
  <si>
    <t>OPORTUNIDAD EN LA ATENCION EN CONSULTA DE ODONTOLOGIA</t>
  </si>
  <si>
    <t>DIAS TRANSCURRIDOS ENTRE LA SOLICITUD Y LA TOMA</t>
  </si>
  <si>
    <t>TASA DE REINGRESO DE PACIENTE HOSPITALIZADO</t>
  </si>
  <si>
    <t>PACIENTES QUE REINGRESAN AL SERV DE HOSP ANTES DE 20 DIAS POR LA MISMA CAUSA</t>
  </si>
  <si>
    <t>TOTAL DE EGRESOS VIVOS EN EL PERIODO</t>
  </si>
  <si>
    <t>PORCENTAJE DE PACIENTES CONTROLADOS CON HTA</t>
  </si>
  <si>
    <t>PACIENTES QUE DESPUES DE 6 MESES DIAG SE ENCUENTRAN CONTROLADOS</t>
  </si>
  <si>
    <t xml:space="preserve">N. PACIENTES HIPERTENSOS DIAGNOSTICADOS </t>
  </si>
  <si>
    <t xml:space="preserve">TASA DE MORTALIDAD INTRAHOSPITALARIA DESPUES DE LAS 48 HORAS </t>
  </si>
  <si>
    <t>N. DE PACIENTES HOSPITALIZADOS QUE FALLECEN DESPUES DE LAS 48 HORAS DE INGRESO</t>
  </si>
  <si>
    <t>N. PACIENTES HOSPITALIZADOS</t>
  </si>
  <si>
    <t>TASA DE INFECCION INTRAHOSPITALARIA</t>
  </si>
  <si>
    <t>N. PACIENTES CON INFECCION NOSOCOMIAL</t>
  </si>
  <si>
    <t>N. DE PACIENTES HOSPITALIZADOS</t>
  </si>
  <si>
    <t>NUMER</t>
  </si>
  <si>
    <t>PROPORCION DE VIGILANCIA DE EVENTOS ADVERSOS</t>
  </si>
  <si>
    <t>N. EVENTOS ADVERSOS DETECTADOS Y GESTINADOS</t>
  </si>
  <si>
    <t>TOTAL DE EVENTOS ADVERSOS DETECTADOS</t>
  </si>
  <si>
    <t>OTRTOS</t>
  </si>
  <si>
    <t>NOMBRE DEL INDICADOR</t>
  </si>
  <si>
    <t xml:space="preserve">TASA DE SATISFACCION GLOBAL </t>
  </si>
  <si>
    <t>N. PACIENTES SATISFECHOS CON LOS SERVICIOS PRESTADOS EN LA IPS</t>
  </si>
  <si>
    <t>N. PACIENTES ENCUESTADOS EN LA IPS</t>
  </si>
  <si>
    <t>TASA DE MORTALIDAD INTRAHOSPITALARIA ANTES DE LAS 48 HORAS</t>
  </si>
  <si>
    <t>PORCENTAJE DE PACIENTES REMITIDOS DESDE SERVICIO AMBULATORIO Y HOSPITALARIO</t>
  </si>
  <si>
    <t>PORCENTAJE DE PACIENTES REMITIDOS DESDE SERVICIO URGENCIAS</t>
  </si>
  <si>
    <t>PORCENTAJE DE PACIENTES REMITIDOS PARA ATENCION DE PARTO</t>
  </si>
  <si>
    <t>NUME</t>
  </si>
  <si>
    <t>N. DE PACIENTES HOSPITALIZADOS QUE FALLECEN ANTES DE LAS 48 HORAS DE INGRESO</t>
  </si>
  <si>
    <t>N. DE PACIENTES REMITIDOS DESDE SERVICIOS AMB Y HOSP</t>
  </si>
  <si>
    <t>TOTAL DE PACIENTES ATENDIDOS EN LOS SERV AMB Y HOSP</t>
  </si>
  <si>
    <t>N. DE PACIENTES REMITIDOS DESDE SERVICIOS URG</t>
  </si>
  <si>
    <t>TOTAL DE PACIENTES ATENDIDOS EN LOS SERV URG</t>
  </si>
  <si>
    <t>TOTAL DE PACIENTES OBSTETRICAS HOSP PARA ATENCION DE PARTO</t>
  </si>
  <si>
    <t>N. PACIENTES OBSTETRICAS REMITIDAS PARA ATENCION DE PARTO</t>
  </si>
  <si>
    <t>OTROS</t>
  </si>
  <si>
    <t>HOJA TECNICA DE INDICADORES</t>
  </si>
  <si>
    <t>SUPERINTENDENCIA NACIONAL DE SALUD</t>
  </si>
  <si>
    <t>Indicadores de calidad Instituciones Prestadoras de Servicios de Salud</t>
  </si>
  <si>
    <t>Formato Registro de Información</t>
  </si>
  <si>
    <t>Sumatoria total de los días</t>
  </si>
  <si>
    <t>calendario transcurridos</t>
  </si>
  <si>
    <t>entre la fecha en la cual el</t>
  </si>
  <si>
    <t>paciente solicita cita para ser</t>
  </si>
  <si>
    <t>atendido en la consulta</t>
  </si>
  <si>
    <t>médica general y la fecha</t>
  </si>
  <si>
    <t>para la cual es asignada la</t>
  </si>
  <si>
    <t>cita</t>
  </si>
  <si>
    <t>---------------------------------------</t>
  </si>
  <si>
    <t>Número total de consultas</t>
  </si>
  <si>
    <t>Sumatoria del número de</t>
  </si>
  <si>
    <t>minutos transcurridos entre la</t>
  </si>
  <si>
    <t>solicitud de atención en la</t>
  </si>
  <si>
    <t>consulta de urgencias y el</t>
  </si>
  <si>
    <t>momento en el cual es</t>
  </si>
  <si>
    <t>atendido el paciente en</t>
  </si>
  <si>
    <t>consulta por parte del médico</t>
  </si>
  <si>
    <t>----------------------------------------</t>
  </si>
  <si>
    <t>Total de usuarios atendidos</t>
  </si>
  <si>
    <t>en consulta de urgencias</t>
  </si>
  <si>
    <t>Minutos</t>
  </si>
  <si>
    <t>días transcurridos entre la</t>
  </si>
  <si>
    <t>solicitud del servicio de</t>
  </si>
  <si>
    <t>imagenología y el momento</t>
  </si>
  <si>
    <t>en el cual es prestado el</t>
  </si>
  <si>
    <t>servicio</t>
  </si>
  <si>
    <t>Total de atenciones en</t>
  </si>
  <si>
    <t>servicios de imagenología</t>
  </si>
  <si>
    <t>Días</t>
  </si>
  <si>
    <t>calendario transcurridos entre</t>
  </si>
  <si>
    <t>la fecha en la cual el paciente</t>
  </si>
  <si>
    <t>solicita cita para ser atendido</t>
  </si>
  <si>
    <t>en la consulta de Odontología</t>
  </si>
  <si>
    <t>General y la fecha para la cual</t>
  </si>
  <si>
    <t>es asignada la cita</t>
  </si>
  <si>
    <t>--------------------------- --------</t>
  </si>
  <si>
    <t>odontológicas generales</t>
  </si>
  <si>
    <t>asignadas en la institución</t>
  </si>
  <si>
    <t>hospitalizados</t>
  </si>
  <si>
    <t>Número total de pacientes</t>
  </si>
  <si>
    <t>que reingresan al servicio</t>
  </si>
  <si>
    <t>de hospitalización, en la</t>
  </si>
  <si>
    <t>misma institución, antes de</t>
  </si>
  <si>
    <t>20 días por la misma causa</t>
  </si>
  <si>
    <t>en el periodo</t>
  </si>
  <si>
    <t>--------------------------------------</t>
  </si>
  <si>
    <t>Número total de pacientes que</t>
  </si>
  <si>
    <t>seis meses después de</t>
  </si>
  <si>
    <t>diagnosticada su hipertensión</t>
  </si>
  <si>
    <t>arterial presentan niveles de</t>
  </si>
  <si>
    <t>tensión arterial esperados de</t>
  </si>
  <si>
    <t>acuerdo con las metas</t>
  </si>
  <si>
    <t>recomendadas por la Guía de</t>
  </si>
  <si>
    <t>Practica Clínica basada en</t>
  </si>
  <si>
    <t>evidencia</t>
  </si>
  <si>
    <t>------------------------------------------</t>
  </si>
  <si>
    <t>hipertensos diagnosticados</t>
  </si>
  <si>
    <t>Relacion porcentual</t>
  </si>
  <si>
    <t>hospitalizados que</t>
  </si>
  <si>
    <t>fallecen después de 48</t>
  </si>
  <si>
    <t>horas del ingreso</t>
  </si>
  <si>
    <t>-----------------------------------</t>
  </si>
  <si>
    <t>Número de pacientes con</t>
  </si>
  <si>
    <t>infección nosocomial</t>
  </si>
  <si>
    <t>total de pacientes</t>
  </si>
  <si>
    <t>Número Total de</t>
  </si>
  <si>
    <t>eventos adversos</t>
  </si>
  <si>
    <t>detectados y</t>
  </si>
  <si>
    <t>gestionados</t>
  </si>
  <si>
    <t>-----------------------------</t>
  </si>
  <si>
    <t>Número total de</t>
  </si>
  <si>
    <t>detectados</t>
  </si>
  <si>
    <t>que se consideran</t>
  </si>
  <si>
    <t>satisfechos con los</t>
  </si>
  <si>
    <t>servicios recibidos por la</t>
  </si>
  <si>
    <t>IPS</t>
  </si>
  <si>
    <t>------------------------------------</t>
  </si>
  <si>
    <t>encuestados por la IPS</t>
  </si>
  <si>
    <t xml:space="preserve">Fórmula de Cálculo </t>
  </si>
  <si>
    <t>Unidad de Medicion</t>
  </si>
  <si>
    <t>Periodicidad de remision de la informacion</t>
  </si>
  <si>
    <t>Nombre del Indicador</t>
  </si>
  <si>
    <t>Dias</t>
  </si>
  <si>
    <t>Semestral</t>
  </si>
  <si>
    <t>Oportunidad de la asignación de citas en la consulta de medicina general=</t>
  </si>
  <si>
    <t>médicas generales asignadas en la Institucion</t>
  </si>
  <si>
    <t xml:space="preserve">OPORTUNIDAD EN LA ATENCION EN CONSULTA DE URGENCIAS </t>
  </si>
  <si>
    <t>Oportunidad en la atención en consulta de urgencias=</t>
  </si>
  <si>
    <t>OPORTUNIDAD EN LA ATENCION EN CONSULTA DE ODONTOLOGIA GENERAL</t>
  </si>
  <si>
    <t>Total de egresos vivos en el periodo</t>
  </si>
  <si>
    <t>Relacion Porcentual</t>
  </si>
  <si>
    <t>PROPORCION  DE PACIENTES CONTROLADOS CON HTA</t>
  </si>
  <si>
    <t>Tasa por mil</t>
  </si>
  <si>
    <t>INDICADORES DE CALIDAD II SEMESTRE 2012</t>
  </si>
  <si>
    <t>CIRCULAR 30 DE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</si>
</sst>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9" fontId="2" fillId="0" borderId="0">
      <alignment wrapText="1"/>
    </xf>
    <xf numFmtId="0" fontId="4" fillId="0" borderId="0"/>
    <xf numFmtId="165" fontId="2" fillId="0" borderId="0" applyFont="0" applyFill="0" applyBorder="0" applyAlignment="0" applyProtection="0"/>
    <xf numFmtId="0" fontId="3" fillId="0" borderId="0"/>
    <xf numFmtId="0" fontId="2" fillId="0" borderId="0"/>
  </cellStyleXfs>
  <cellXfs count="10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164" fontId="0" fillId="0" borderId="1" xfId="0" applyNumberFormat="1" applyBorder="1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3" applyBorder="1" applyAlignment="1">
      <alignment vertical="center" wrapText="1"/>
    </xf>
    <xf numFmtId="0" fontId="2" fillId="0" borderId="0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Border="1"/>
    <xf numFmtId="0" fontId="0" fillId="0" borderId="1" xfId="0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0" xfId="0" applyFont="1"/>
    <xf numFmtId="0" fontId="0" fillId="2" borderId="1" xfId="0" applyFill="1" applyBorder="1"/>
    <xf numFmtId="0" fontId="0" fillId="2" borderId="0" xfId="0" applyFill="1"/>
    <xf numFmtId="0" fontId="7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164" fontId="0" fillId="2" borderId="1" xfId="0" applyNumberFormat="1" applyFill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5" fillId="0" borderId="0" xfId="3" applyFont="1" applyBorder="1" applyAlignment="1">
      <alignment vertical="center" wrapText="1"/>
    </xf>
    <xf numFmtId="2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ont="1" applyBorder="1"/>
    <xf numFmtId="164" fontId="0" fillId="0" borderId="1" xfId="0" applyNumberFormat="1" applyFont="1" applyBorder="1"/>
    <xf numFmtId="0" fontId="0" fillId="2" borderId="1" xfId="0" applyFont="1" applyFill="1" applyBorder="1"/>
    <xf numFmtId="0" fontId="0" fillId="3" borderId="1" xfId="0" applyFont="1" applyFill="1" applyBorder="1"/>
    <xf numFmtId="164" fontId="0" fillId="4" borderId="1" xfId="0" applyNumberFormat="1" applyFill="1" applyBorder="1"/>
    <xf numFmtId="0" fontId="0" fillId="4" borderId="0" xfId="0" applyFill="1"/>
    <xf numFmtId="0" fontId="0" fillId="4" borderId="1" xfId="0" applyFill="1" applyBorder="1"/>
    <xf numFmtId="164" fontId="0" fillId="4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1" fontId="0" fillId="3" borderId="1" xfId="0" applyNumberFormat="1" applyFill="1" applyBorder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/>
    <xf numFmtId="0" fontId="0" fillId="0" borderId="4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3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8" xfId="3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7">
    <cellStyle name="Millares 2" xfId="4"/>
    <cellStyle name="Normal" xfId="0" builtinId="0"/>
    <cellStyle name="Normal 2" xfId="1"/>
    <cellStyle name="Normal 2 2" xfId="2"/>
    <cellStyle name="Normal 2 3" xfId="5"/>
    <cellStyle name="Normal 3" xfId="6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295275</xdr:colOff>
      <xdr:row>4</xdr:row>
      <xdr:rowOff>76200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573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114301</xdr:rowOff>
    </xdr:from>
    <xdr:to>
      <xdr:col>1</xdr:col>
      <xdr:colOff>209550</xdr:colOff>
      <xdr:row>4</xdr:row>
      <xdr:rowOff>114301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1"/>
          <a:ext cx="1219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114301</xdr:rowOff>
    </xdr:from>
    <xdr:to>
      <xdr:col>1</xdr:col>
      <xdr:colOff>209550</xdr:colOff>
      <xdr:row>4</xdr:row>
      <xdr:rowOff>114301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1"/>
          <a:ext cx="1219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25"/>
  <sheetViews>
    <sheetView tabSelected="1" workbookViewId="0">
      <selection activeCell="A4" sqref="A4:E4"/>
    </sheetView>
  </sheetViews>
  <sheetFormatPr baseColWidth="10" defaultRowHeight="15" x14ac:dyDescent="0.25"/>
  <cols>
    <col min="1" max="1" width="10" customWidth="1"/>
    <col min="2" max="2" width="4.7109375" customWidth="1"/>
    <col min="3" max="3" width="21.140625" customWidth="1"/>
    <col min="4" max="4" width="13.140625" customWidth="1"/>
    <col min="5" max="5" width="30.28515625" customWidth="1"/>
    <col min="6" max="7" width="5.7109375" hidden="1" customWidth="1"/>
    <col min="8" max="8" width="10.42578125" hidden="1" customWidth="1"/>
    <col min="9" max="10" width="5.7109375" hidden="1" customWidth="1"/>
    <col min="11" max="11" width="10.140625" hidden="1" customWidth="1"/>
    <col min="12" max="16" width="5.7109375" hidden="1" customWidth="1"/>
    <col min="17" max="17" width="8.42578125" hidden="1" customWidth="1"/>
    <col min="18" max="18" width="5.85546875" hidden="1" customWidth="1"/>
    <col min="19" max="19" width="6.140625" hidden="1" customWidth="1"/>
    <col min="20" max="20" width="8.42578125" hidden="1" customWidth="1"/>
    <col min="21" max="21" width="6" hidden="1" customWidth="1"/>
    <col min="22" max="22" width="6.140625" hidden="1" customWidth="1"/>
    <col min="23" max="23" width="8.42578125" hidden="1" customWidth="1"/>
    <col min="24" max="24" width="6" hidden="1" customWidth="1"/>
    <col min="25" max="25" width="6.140625" hidden="1" customWidth="1"/>
    <col min="26" max="26" width="4.42578125" hidden="1" customWidth="1"/>
    <col min="27" max="27" width="6" hidden="1" customWidth="1"/>
    <col min="28" max="28" width="6.140625" hidden="1" customWidth="1"/>
    <col min="29" max="29" width="8.42578125" hidden="1" customWidth="1"/>
    <col min="30" max="30" width="6" hidden="1" customWidth="1"/>
    <col min="31" max="31" width="6.140625" hidden="1" customWidth="1"/>
    <col min="32" max="32" width="8.42578125" hidden="1" customWidth="1"/>
    <col min="33" max="33" width="6" bestFit="1" customWidth="1"/>
    <col min="34" max="34" width="6.140625" bestFit="1" customWidth="1"/>
    <col min="35" max="35" width="8.42578125" bestFit="1" customWidth="1"/>
    <col min="36" max="36" width="6" bestFit="1" customWidth="1"/>
    <col min="37" max="37" width="7.140625" customWidth="1"/>
    <col min="38" max="38" width="8.42578125" bestFit="1" customWidth="1"/>
    <col min="39" max="39" width="6.140625" customWidth="1"/>
    <col min="40" max="40" width="7.28515625" customWidth="1"/>
    <col min="41" max="41" width="8.42578125" bestFit="1" customWidth="1"/>
    <col min="42" max="42" width="7" customWidth="1"/>
    <col min="43" max="43" width="7.7109375" customWidth="1"/>
    <col min="44" max="44" width="7.140625" customWidth="1"/>
    <col min="45" max="56" width="5.7109375" customWidth="1"/>
    <col min="57" max="57" width="6.28515625" customWidth="1"/>
    <col min="58" max="58" width="6.85546875" customWidth="1"/>
    <col min="59" max="59" width="5.7109375" customWidth="1"/>
    <col min="60" max="60" width="0.140625" hidden="1" customWidth="1"/>
    <col min="61" max="62" width="5.7109375" hidden="1" customWidth="1"/>
  </cols>
  <sheetData>
    <row r="3" spans="1:62" x14ac:dyDescent="0.25">
      <c r="A3" s="71" t="s">
        <v>1</v>
      </c>
      <c r="B3" s="71"/>
      <c r="C3" s="71"/>
      <c r="D3" s="71"/>
      <c r="E3" s="71"/>
      <c r="F3" s="33"/>
      <c r="G3" s="5"/>
      <c r="H3" s="5"/>
    </row>
    <row r="4" spans="1:62" x14ac:dyDescent="0.25">
      <c r="A4" s="100" t="s">
        <v>16</v>
      </c>
      <c r="B4" s="100"/>
      <c r="C4" s="100"/>
      <c r="D4" s="100"/>
      <c r="E4" s="100"/>
      <c r="F4" s="33"/>
      <c r="G4" s="5"/>
      <c r="H4" s="5"/>
    </row>
    <row r="5" spans="1:62" ht="15" customHeight="1" x14ac:dyDescent="0.25">
      <c r="A5" s="72" t="s">
        <v>22</v>
      </c>
      <c r="B5" s="72"/>
      <c r="C5" s="72"/>
      <c r="D5" s="72"/>
      <c r="E5" s="72"/>
      <c r="F5" s="34"/>
      <c r="G5" s="8"/>
      <c r="H5" s="8"/>
      <c r="I5" s="8"/>
      <c r="J5" s="8"/>
      <c r="K5" s="8"/>
      <c r="L5" s="8"/>
    </row>
    <row r="6" spans="1:62" ht="15" customHeight="1" x14ac:dyDescent="0.25">
      <c r="B6" s="9"/>
      <c r="C6" s="9"/>
      <c r="D6" s="9"/>
      <c r="E6" s="9"/>
      <c r="F6" s="8"/>
      <c r="G6" s="8"/>
      <c r="H6" s="8"/>
      <c r="I6" s="8"/>
      <c r="J6" s="8"/>
      <c r="K6" s="8"/>
      <c r="L6" s="8"/>
    </row>
    <row r="7" spans="1:62" x14ac:dyDescent="0.25">
      <c r="A7" s="62" t="s">
        <v>17</v>
      </c>
      <c r="B7" s="62" t="s">
        <v>14</v>
      </c>
      <c r="C7" s="62" t="s">
        <v>23</v>
      </c>
      <c r="D7" s="64" t="s">
        <v>47</v>
      </c>
      <c r="E7" s="64"/>
      <c r="F7" s="68" t="s">
        <v>27</v>
      </c>
      <c r="G7" s="69"/>
      <c r="H7" s="70"/>
      <c r="I7" s="68" t="s">
        <v>28</v>
      </c>
      <c r="J7" s="69"/>
      <c r="K7" s="70"/>
      <c r="L7" s="68" t="s">
        <v>29</v>
      </c>
      <c r="M7" s="69"/>
      <c r="N7" s="70"/>
      <c r="O7" s="68" t="s">
        <v>33</v>
      </c>
      <c r="P7" s="69"/>
      <c r="Q7" s="70"/>
      <c r="R7" s="68" t="s">
        <v>30</v>
      </c>
      <c r="S7" s="69"/>
      <c r="T7" s="70"/>
      <c r="U7" s="68" t="s">
        <v>31</v>
      </c>
      <c r="V7" s="69"/>
      <c r="W7" s="70"/>
      <c r="X7" s="68" t="s">
        <v>32</v>
      </c>
      <c r="Y7" s="69"/>
      <c r="Z7" s="70"/>
      <c r="AA7" s="68" t="s">
        <v>34</v>
      </c>
      <c r="AB7" s="69"/>
      <c r="AC7" s="70"/>
      <c r="AD7" s="68" t="s">
        <v>35</v>
      </c>
      <c r="AE7" s="69"/>
      <c r="AF7" s="70"/>
      <c r="AG7" s="68" t="s">
        <v>36</v>
      </c>
      <c r="AH7" s="69"/>
      <c r="AI7" s="70"/>
      <c r="AJ7" s="68" t="s">
        <v>37</v>
      </c>
      <c r="AK7" s="69"/>
      <c r="AL7" s="70"/>
      <c r="AM7" s="68" t="s">
        <v>38</v>
      </c>
      <c r="AN7" s="69"/>
      <c r="AO7" s="70"/>
      <c r="AP7" s="68" t="s">
        <v>39</v>
      </c>
      <c r="AQ7" s="69"/>
      <c r="AR7" s="70"/>
      <c r="AS7" s="68" t="s">
        <v>40</v>
      </c>
      <c r="AT7" s="69"/>
      <c r="AU7" s="70"/>
      <c r="AV7" s="68" t="s">
        <v>41</v>
      </c>
      <c r="AW7" s="69"/>
      <c r="AX7" s="70"/>
      <c r="AY7" s="68" t="s">
        <v>42</v>
      </c>
      <c r="AZ7" s="69"/>
      <c r="BA7" s="70"/>
      <c r="BB7" s="68" t="s">
        <v>43</v>
      </c>
      <c r="BC7" s="69"/>
      <c r="BD7" s="70"/>
      <c r="BE7" s="68" t="s">
        <v>44</v>
      </c>
      <c r="BF7" s="69"/>
      <c r="BG7" s="70"/>
      <c r="BH7" s="68" t="s">
        <v>45</v>
      </c>
      <c r="BI7" s="69"/>
      <c r="BJ7" s="70"/>
    </row>
    <row r="8" spans="1:62" s="15" customFormat="1" ht="11.25" x14ac:dyDescent="0.2">
      <c r="A8" s="63"/>
      <c r="B8" s="63"/>
      <c r="C8" s="63"/>
      <c r="D8" s="31" t="s">
        <v>48</v>
      </c>
      <c r="E8" s="32" t="s">
        <v>13</v>
      </c>
      <c r="F8" s="25" t="s">
        <v>72</v>
      </c>
      <c r="G8" s="25" t="s">
        <v>25</v>
      </c>
      <c r="H8" s="25" t="s">
        <v>26</v>
      </c>
      <c r="I8" s="25" t="s">
        <v>24</v>
      </c>
      <c r="J8" s="25" t="s">
        <v>25</v>
      </c>
      <c r="K8" s="25" t="s">
        <v>26</v>
      </c>
      <c r="L8" s="25" t="s">
        <v>24</v>
      </c>
      <c r="M8" s="25" t="s">
        <v>25</v>
      </c>
      <c r="N8" s="25" t="s">
        <v>26</v>
      </c>
      <c r="O8" s="25" t="s">
        <v>24</v>
      </c>
      <c r="P8" s="25" t="s">
        <v>25</v>
      </c>
      <c r="Q8" s="25" t="s">
        <v>26</v>
      </c>
      <c r="R8" s="25" t="s">
        <v>24</v>
      </c>
      <c r="S8" s="25" t="s">
        <v>25</v>
      </c>
      <c r="T8" s="25" t="s">
        <v>26</v>
      </c>
      <c r="U8" s="25" t="s">
        <v>24</v>
      </c>
      <c r="V8" s="25" t="s">
        <v>25</v>
      </c>
      <c r="W8" s="25" t="s">
        <v>26</v>
      </c>
      <c r="X8" s="25" t="s">
        <v>24</v>
      </c>
      <c r="Y8" s="25" t="s">
        <v>25</v>
      </c>
      <c r="Z8" s="25" t="s">
        <v>26</v>
      </c>
      <c r="AA8" s="25" t="s">
        <v>24</v>
      </c>
      <c r="AB8" s="25" t="s">
        <v>25</v>
      </c>
      <c r="AC8" s="25" t="s">
        <v>26</v>
      </c>
      <c r="AD8" s="25" t="s">
        <v>24</v>
      </c>
      <c r="AE8" s="25" t="s">
        <v>25</v>
      </c>
      <c r="AF8" s="25" t="s">
        <v>26</v>
      </c>
      <c r="AG8" s="25" t="s">
        <v>24</v>
      </c>
      <c r="AH8" s="25" t="s">
        <v>25</v>
      </c>
      <c r="AI8" s="25" t="s">
        <v>26</v>
      </c>
      <c r="AJ8" s="25" t="s">
        <v>24</v>
      </c>
      <c r="AK8" s="25" t="s">
        <v>25</v>
      </c>
      <c r="AL8" s="25" t="s">
        <v>26</v>
      </c>
      <c r="AM8" s="25" t="s">
        <v>24</v>
      </c>
      <c r="AN8" s="25" t="s">
        <v>25</v>
      </c>
      <c r="AO8" s="25" t="s">
        <v>26</v>
      </c>
      <c r="AP8" s="25" t="s">
        <v>24</v>
      </c>
      <c r="AQ8" s="25" t="s">
        <v>25</v>
      </c>
      <c r="AR8" s="25" t="s">
        <v>26</v>
      </c>
      <c r="AS8" s="25" t="s">
        <v>24</v>
      </c>
      <c r="AT8" s="25" t="s">
        <v>25</v>
      </c>
      <c r="AU8" s="25" t="s">
        <v>26</v>
      </c>
      <c r="AV8" s="25" t="s">
        <v>24</v>
      </c>
      <c r="AW8" s="25" t="s">
        <v>25</v>
      </c>
      <c r="AX8" s="25" t="s">
        <v>26</v>
      </c>
      <c r="AY8" s="25" t="s">
        <v>24</v>
      </c>
      <c r="AZ8" s="25" t="s">
        <v>25</v>
      </c>
      <c r="BA8" s="25" t="s">
        <v>26</v>
      </c>
      <c r="BB8" s="25" t="s">
        <v>24</v>
      </c>
      <c r="BC8" s="25" t="s">
        <v>25</v>
      </c>
      <c r="BD8" s="25" t="s">
        <v>26</v>
      </c>
      <c r="BE8" s="25" t="s">
        <v>24</v>
      </c>
      <c r="BF8" s="25" t="s">
        <v>25</v>
      </c>
      <c r="BG8" s="25" t="s">
        <v>26</v>
      </c>
      <c r="BH8" s="25" t="s">
        <v>24</v>
      </c>
      <c r="BI8" s="25" t="s">
        <v>25</v>
      </c>
      <c r="BJ8" s="25" t="s">
        <v>26</v>
      </c>
    </row>
    <row r="9" spans="1:62" ht="45.75" x14ac:dyDescent="0.25">
      <c r="A9" s="65" t="s">
        <v>18</v>
      </c>
      <c r="B9" s="19" t="s">
        <v>2</v>
      </c>
      <c r="C9" s="13" t="s">
        <v>46</v>
      </c>
      <c r="D9" s="13" t="s">
        <v>49</v>
      </c>
      <c r="E9" s="13" t="s">
        <v>50</v>
      </c>
      <c r="F9" s="2">
        <v>1291</v>
      </c>
      <c r="G9" s="2">
        <v>1076</v>
      </c>
      <c r="H9" s="4">
        <f>+F9/G9</f>
        <v>1.199814126394052</v>
      </c>
      <c r="I9" s="3">
        <v>1559</v>
      </c>
      <c r="J9" s="3">
        <v>1559</v>
      </c>
      <c r="K9" s="4">
        <f>+I9/J9</f>
        <v>1</v>
      </c>
      <c r="L9" s="3">
        <v>1937</v>
      </c>
      <c r="M9" s="3">
        <v>1471</v>
      </c>
      <c r="N9" s="4">
        <f>+L9/M9</f>
        <v>1.3167912984364378</v>
      </c>
      <c r="O9" s="23">
        <f>+F9+I9+L9</f>
        <v>4787</v>
      </c>
      <c r="P9" s="23">
        <f>+G9+J9+M9</f>
        <v>4106</v>
      </c>
      <c r="Q9" s="28">
        <f>+O9/P9</f>
        <v>1.165854846566001</v>
      </c>
      <c r="R9" s="3">
        <v>1325</v>
      </c>
      <c r="S9" s="3">
        <v>1197</v>
      </c>
      <c r="T9" s="4">
        <f>+R9/S9</f>
        <v>1.1069340016708438</v>
      </c>
      <c r="U9" s="3">
        <v>1544</v>
      </c>
      <c r="V9" s="3">
        <v>1544</v>
      </c>
      <c r="W9" s="4">
        <f>+U9/V9</f>
        <v>1</v>
      </c>
      <c r="X9" s="3">
        <v>1237</v>
      </c>
      <c r="Y9" s="3">
        <v>1237</v>
      </c>
      <c r="Z9" s="4">
        <f>+X9/Y9</f>
        <v>1</v>
      </c>
      <c r="AA9" s="23">
        <f>+R9+U9+X9</f>
        <v>4106</v>
      </c>
      <c r="AB9" s="23">
        <f>+S9+V9+Y9</f>
        <v>3978</v>
      </c>
      <c r="AC9" s="28">
        <f>+AA9/AB9</f>
        <v>1.032176973353444</v>
      </c>
      <c r="AD9" s="26">
        <f>+O9+AA9</f>
        <v>8893</v>
      </c>
      <c r="AE9" s="26">
        <f>+P9+AB9</f>
        <v>8084</v>
      </c>
      <c r="AF9" s="29">
        <f>+AD9/AE9</f>
        <v>1.1000742206828302</v>
      </c>
      <c r="AG9" s="3">
        <v>2100</v>
      </c>
      <c r="AH9" s="3">
        <v>1611</v>
      </c>
      <c r="AI9" s="4">
        <f>+AG9/AH9</f>
        <v>1.3035381750465549</v>
      </c>
      <c r="AJ9" s="3">
        <v>1920</v>
      </c>
      <c r="AK9" s="3">
        <v>1780</v>
      </c>
      <c r="AL9" s="4">
        <f>+AJ9/AK9</f>
        <v>1.0786516853932584</v>
      </c>
      <c r="AM9" s="3">
        <v>1985</v>
      </c>
      <c r="AN9" s="3">
        <v>1783</v>
      </c>
      <c r="AO9" s="4">
        <f>+AM9/AN9</f>
        <v>1.1132922041503084</v>
      </c>
      <c r="AP9" s="23">
        <f>+AG9+AJ9+AM9</f>
        <v>6005</v>
      </c>
      <c r="AQ9" s="23">
        <f>+AH9+AK9+AN9</f>
        <v>5174</v>
      </c>
      <c r="AR9" s="28">
        <f>+AP9/AQ9</f>
        <v>1.1606107460378816</v>
      </c>
      <c r="AS9" s="3">
        <v>1910</v>
      </c>
      <c r="AT9" s="3">
        <v>1910</v>
      </c>
      <c r="AU9" s="4">
        <f>+AS9/AT9</f>
        <v>1</v>
      </c>
      <c r="AV9" s="3">
        <v>1824</v>
      </c>
      <c r="AW9" s="3">
        <v>1696</v>
      </c>
      <c r="AX9" s="4">
        <f>+AV9/AW9</f>
        <v>1.0754716981132075</v>
      </c>
      <c r="AY9" s="3">
        <v>1420</v>
      </c>
      <c r="AZ9" s="3">
        <v>1420</v>
      </c>
      <c r="BA9" s="4">
        <f>+AY9/AZ9</f>
        <v>1</v>
      </c>
      <c r="BB9" s="23">
        <f>+AS9+AV9+AY9</f>
        <v>5154</v>
      </c>
      <c r="BC9" s="23">
        <f>+AT9+AW9+AZ9</f>
        <v>5026</v>
      </c>
      <c r="BD9" s="41">
        <f>+BB9/BC9</f>
        <v>1.0254675686430561</v>
      </c>
      <c r="BE9" s="26">
        <f>+BB9+AP9</f>
        <v>11159</v>
      </c>
      <c r="BF9" s="26">
        <f>+BC9+AQ9</f>
        <v>10200</v>
      </c>
      <c r="BG9" s="46">
        <f>+BE9/BF9</f>
        <v>1.0940196078431372</v>
      </c>
      <c r="BH9" s="26">
        <f>+AD9+BE9</f>
        <v>20052</v>
      </c>
      <c r="BI9" s="26">
        <f>+AE9+BF9</f>
        <v>18284</v>
      </c>
      <c r="BJ9" s="26">
        <f>+BH9/BI9</f>
        <v>1.0966965653029972</v>
      </c>
    </row>
    <row r="10" spans="1:62" ht="0.75" hidden="1" customHeight="1" x14ac:dyDescent="0.25">
      <c r="A10" s="67"/>
      <c r="B10" s="19" t="s">
        <v>3</v>
      </c>
      <c r="C10" s="13" t="s">
        <v>51</v>
      </c>
      <c r="D10" s="13" t="s">
        <v>49</v>
      </c>
      <c r="E10" s="13" t="s">
        <v>50</v>
      </c>
      <c r="F10" s="2">
        <v>0</v>
      </c>
      <c r="G10" s="2">
        <v>0</v>
      </c>
      <c r="H10" s="4" t="e">
        <f t="shared" ref="H10:H20" si="0">+F10/G10</f>
        <v>#DIV/0!</v>
      </c>
      <c r="I10" s="2">
        <v>5</v>
      </c>
      <c r="J10" s="2">
        <v>3</v>
      </c>
      <c r="K10" s="4">
        <f t="shared" ref="K10:K20" si="1">+I10/J10</f>
        <v>1.6666666666666667</v>
      </c>
      <c r="L10" s="3"/>
      <c r="M10" s="3"/>
      <c r="N10" s="4" t="e">
        <f t="shared" ref="N10:N20" si="2">+L10/M10</f>
        <v>#DIV/0!</v>
      </c>
      <c r="O10" s="23">
        <f t="shared" ref="O10:O20" si="3">+F10+I10+L10</f>
        <v>5</v>
      </c>
      <c r="P10" s="23">
        <f t="shared" ref="P10:P20" si="4">+G10+J10+M10</f>
        <v>3</v>
      </c>
      <c r="Q10" s="28">
        <f t="shared" ref="Q10:Q20" si="5">+O10/P10</f>
        <v>1.6666666666666667</v>
      </c>
      <c r="R10" s="3"/>
      <c r="S10" s="3"/>
      <c r="T10" s="4" t="e">
        <f t="shared" ref="T10:T20" si="6">+R10/S10</f>
        <v>#DIV/0!</v>
      </c>
      <c r="U10" s="3"/>
      <c r="V10" s="3"/>
      <c r="W10" s="4" t="e">
        <f t="shared" ref="W10:W20" si="7">+U10/V10</f>
        <v>#DIV/0!</v>
      </c>
      <c r="X10" s="3"/>
      <c r="Y10" s="3"/>
      <c r="Z10" s="4" t="e">
        <f t="shared" ref="Z10:Z20" si="8">+X10/Y10</f>
        <v>#DIV/0!</v>
      </c>
      <c r="AA10" s="23">
        <f t="shared" ref="AA10:AA20" si="9">+R10+U10+X10</f>
        <v>0</v>
      </c>
      <c r="AB10" s="23">
        <f t="shared" ref="AB10:AB20" si="10">+S10+V10+Y10</f>
        <v>0</v>
      </c>
      <c r="AC10" s="28" t="e">
        <f t="shared" ref="AC10:AC20" si="11">+AA10/AB10</f>
        <v>#DIV/0!</v>
      </c>
      <c r="AD10" s="26">
        <f t="shared" ref="AD10:AD20" si="12">+O10+AA10</f>
        <v>5</v>
      </c>
      <c r="AE10" s="26">
        <f t="shared" ref="AE10:AE20" si="13">+P10+AB10</f>
        <v>3</v>
      </c>
      <c r="AF10" s="29">
        <f t="shared" ref="AF10:AF20" si="14">+AD10/AE10</f>
        <v>1.6666666666666667</v>
      </c>
      <c r="AG10" s="3"/>
      <c r="AH10" s="3"/>
      <c r="AI10" s="4" t="e">
        <f t="shared" ref="AI10:AI14" si="15">+AG10/AH10</f>
        <v>#DIV/0!</v>
      </c>
      <c r="AJ10" s="3"/>
      <c r="AK10" s="3"/>
      <c r="AL10" s="4" t="e">
        <f t="shared" ref="AL10:AL14" si="16">+AJ10/AK10</f>
        <v>#DIV/0!</v>
      </c>
      <c r="AM10" s="3"/>
      <c r="AN10" s="3"/>
      <c r="AO10" s="4" t="e">
        <f t="shared" ref="AO10:AO14" si="17">+AM10/AN10</f>
        <v>#DIV/0!</v>
      </c>
      <c r="AP10" s="23"/>
      <c r="AQ10" s="23"/>
      <c r="AR10" s="23"/>
      <c r="AS10" s="3"/>
      <c r="AT10" s="3"/>
      <c r="AU10" s="4" t="e">
        <f t="shared" ref="AU10:AU17" si="18">+AS10/AT10</f>
        <v>#DIV/0!</v>
      </c>
      <c r="AV10" s="3"/>
      <c r="AW10" s="3"/>
      <c r="AX10" s="4" t="e">
        <f t="shared" ref="AX10:AX18" si="19">+AV10/AW10</f>
        <v>#DIV/0!</v>
      </c>
      <c r="AY10" s="3"/>
      <c r="AZ10" s="3"/>
      <c r="BA10" s="4" t="e">
        <f t="shared" ref="BA10:BA18" si="20">+AY10/AZ10</f>
        <v>#DIV/0!</v>
      </c>
      <c r="BB10" s="23"/>
      <c r="BC10" s="23"/>
      <c r="BD10" s="43"/>
      <c r="BE10" s="26"/>
      <c r="BF10" s="26"/>
      <c r="BG10" s="26"/>
      <c r="BH10" s="26"/>
      <c r="BI10" s="26"/>
      <c r="BJ10" s="26"/>
    </row>
    <row r="11" spans="1:62" ht="1.5" hidden="1" customHeight="1" x14ac:dyDescent="0.25">
      <c r="A11" s="67"/>
      <c r="B11" s="19" t="s">
        <v>4</v>
      </c>
      <c r="C11" s="13" t="s">
        <v>52</v>
      </c>
      <c r="D11" s="13" t="s">
        <v>49</v>
      </c>
      <c r="E11" s="13" t="s">
        <v>50</v>
      </c>
      <c r="F11" s="2">
        <v>67</v>
      </c>
      <c r="G11" s="2">
        <v>57</v>
      </c>
      <c r="H11" s="4">
        <f t="shared" si="0"/>
        <v>1.1754385964912282</v>
      </c>
      <c r="I11" s="2">
        <v>59</v>
      </c>
      <c r="J11" s="2">
        <v>49</v>
      </c>
      <c r="K11" s="4">
        <f t="shared" si="1"/>
        <v>1.2040816326530612</v>
      </c>
      <c r="L11" s="3"/>
      <c r="M11" s="3"/>
      <c r="N11" s="4" t="e">
        <f t="shared" si="2"/>
        <v>#DIV/0!</v>
      </c>
      <c r="O11" s="23">
        <f t="shared" si="3"/>
        <v>126</v>
      </c>
      <c r="P11" s="23">
        <f t="shared" si="4"/>
        <v>106</v>
      </c>
      <c r="Q11" s="28">
        <f t="shared" si="5"/>
        <v>1.1886792452830188</v>
      </c>
      <c r="R11" s="3"/>
      <c r="S11" s="3"/>
      <c r="T11" s="4" t="e">
        <f t="shared" si="6"/>
        <v>#DIV/0!</v>
      </c>
      <c r="U11" s="3"/>
      <c r="V11" s="3"/>
      <c r="W11" s="4" t="e">
        <f t="shared" si="7"/>
        <v>#DIV/0!</v>
      </c>
      <c r="X11" s="3"/>
      <c r="Y11" s="3"/>
      <c r="Z11" s="4" t="e">
        <f t="shared" si="8"/>
        <v>#DIV/0!</v>
      </c>
      <c r="AA11" s="23">
        <f t="shared" si="9"/>
        <v>0</v>
      </c>
      <c r="AB11" s="23">
        <f t="shared" si="10"/>
        <v>0</v>
      </c>
      <c r="AC11" s="28" t="e">
        <f t="shared" si="11"/>
        <v>#DIV/0!</v>
      </c>
      <c r="AD11" s="26">
        <f t="shared" si="12"/>
        <v>126</v>
      </c>
      <c r="AE11" s="26">
        <f t="shared" si="13"/>
        <v>106</v>
      </c>
      <c r="AF11" s="29">
        <f t="shared" si="14"/>
        <v>1.1886792452830188</v>
      </c>
      <c r="AG11" s="3"/>
      <c r="AH11" s="3"/>
      <c r="AI11" s="4" t="e">
        <f t="shared" si="15"/>
        <v>#DIV/0!</v>
      </c>
      <c r="AJ11" s="3"/>
      <c r="AK11" s="3"/>
      <c r="AL11" s="4" t="e">
        <f t="shared" si="16"/>
        <v>#DIV/0!</v>
      </c>
      <c r="AM11" s="3"/>
      <c r="AN11" s="3"/>
      <c r="AO11" s="4" t="e">
        <f t="shared" si="17"/>
        <v>#DIV/0!</v>
      </c>
      <c r="AP11" s="23"/>
      <c r="AQ11" s="23"/>
      <c r="AR11" s="23"/>
      <c r="AS11" s="3"/>
      <c r="AT11" s="3"/>
      <c r="AU11" s="4" t="e">
        <f t="shared" si="18"/>
        <v>#DIV/0!</v>
      </c>
      <c r="AV11" s="3"/>
      <c r="AW11" s="3"/>
      <c r="AX11" s="4" t="e">
        <f t="shared" si="19"/>
        <v>#DIV/0!</v>
      </c>
      <c r="AY11" s="3"/>
      <c r="AZ11" s="3"/>
      <c r="BA11" s="4" t="e">
        <f t="shared" si="20"/>
        <v>#DIV/0!</v>
      </c>
      <c r="BB11" s="23"/>
      <c r="BC11" s="23"/>
      <c r="BD11" s="43"/>
      <c r="BE11" s="26"/>
      <c r="BF11" s="26"/>
      <c r="BG11" s="26"/>
      <c r="BH11" s="26"/>
      <c r="BI11" s="26"/>
      <c r="BJ11" s="26"/>
    </row>
    <row r="12" spans="1:62" ht="45.75" x14ac:dyDescent="0.25">
      <c r="A12" s="67"/>
      <c r="B12" s="19" t="s">
        <v>5</v>
      </c>
      <c r="C12" s="13" t="s">
        <v>184</v>
      </c>
      <c r="D12" s="13" t="s">
        <v>54</v>
      </c>
      <c r="E12" s="13" t="s">
        <v>55</v>
      </c>
      <c r="F12" s="2">
        <v>10534</v>
      </c>
      <c r="G12" s="2">
        <v>458</v>
      </c>
      <c r="H12" s="4">
        <f t="shared" si="0"/>
        <v>23</v>
      </c>
      <c r="I12" s="2">
        <v>13501</v>
      </c>
      <c r="J12" s="2">
        <v>587</v>
      </c>
      <c r="K12" s="4">
        <f t="shared" si="1"/>
        <v>23</v>
      </c>
      <c r="L12" s="3">
        <v>15778</v>
      </c>
      <c r="M12" s="3">
        <v>686</v>
      </c>
      <c r="N12" s="4">
        <f t="shared" si="2"/>
        <v>23</v>
      </c>
      <c r="O12" s="23">
        <f t="shared" si="3"/>
        <v>39813</v>
      </c>
      <c r="P12" s="23">
        <f t="shared" si="4"/>
        <v>1731</v>
      </c>
      <c r="Q12" s="28">
        <f t="shared" si="5"/>
        <v>23</v>
      </c>
      <c r="R12" s="3">
        <v>14033</v>
      </c>
      <c r="S12" s="3">
        <v>611</v>
      </c>
      <c r="T12" s="4">
        <f t="shared" si="6"/>
        <v>22.967266775777414</v>
      </c>
      <c r="U12" s="3">
        <v>20214</v>
      </c>
      <c r="V12" s="3">
        <v>879</v>
      </c>
      <c r="W12" s="4">
        <f t="shared" si="7"/>
        <v>22.996587030716725</v>
      </c>
      <c r="X12" s="3">
        <v>11247</v>
      </c>
      <c r="Y12" s="3">
        <v>489</v>
      </c>
      <c r="Z12" s="4">
        <f t="shared" si="8"/>
        <v>23</v>
      </c>
      <c r="AA12" s="23">
        <f t="shared" si="9"/>
        <v>45494</v>
      </c>
      <c r="AB12" s="23">
        <f t="shared" si="10"/>
        <v>1979</v>
      </c>
      <c r="AC12" s="28">
        <f t="shared" si="11"/>
        <v>22.988377968671045</v>
      </c>
      <c r="AD12" s="26">
        <f t="shared" si="12"/>
        <v>85307</v>
      </c>
      <c r="AE12" s="26">
        <f t="shared" si="13"/>
        <v>3710</v>
      </c>
      <c r="AF12" s="29">
        <f t="shared" si="14"/>
        <v>22.993800539083558</v>
      </c>
      <c r="AG12" s="3">
        <v>12958</v>
      </c>
      <c r="AH12" s="3">
        <v>589</v>
      </c>
      <c r="AI12" s="4">
        <f t="shared" si="15"/>
        <v>22</v>
      </c>
      <c r="AJ12" s="3">
        <v>12694</v>
      </c>
      <c r="AK12" s="3">
        <v>577</v>
      </c>
      <c r="AL12" s="4">
        <f t="shared" si="16"/>
        <v>22</v>
      </c>
      <c r="AM12" s="3">
        <v>9298</v>
      </c>
      <c r="AN12" s="3">
        <v>423</v>
      </c>
      <c r="AO12" s="4">
        <f t="shared" si="17"/>
        <v>21.981087470449172</v>
      </c>
      <c r="AP12" s="23">
        <f t="shared" ref="AP12:AP20" si="21">+AG12+AJ12+AM12</f>
        <v>34950</v>
      </c>
      <c r="AQ12" s="23">
        <f t="shared" ref="AQ12:AQ20" si="22">+AH12+AK12+AN12</f>
        <v>1589</v>
      </c>
      <c r="AR12" s="28">
        <f t="shared" ref="AR12:AR14" si="23">+AP12/AQ12</f>
        <v>21.994965387035872</v>
      </c>
      <c r="AS12" s="3">
        <v>13176</v>
      </c>
      <c r="AT12" s="3">
        <v>549</v>
      </c>
      <c r="AU12" s="4">
        <f t="shared" si="18"/>
        <v>24</v>
      </c>
      <c r="AV12" s="3">
        <v>9560</v>
      </c>
      <c r="AW12" s="3">
        <v>478</v>
      </c>
      <c r="AX12" s="4">
        <f t="shared" si="19"/>
        <v>20</v>
      </c>
      <c r="AY12" s="3">
        <v>10802</v>
      </c>
      <c r="AZ12" s="3">
        <v>491</v>
      </c>
      <c r="BA12" s="4">
        <f t="shared" si="20"/>
        <v>22</v>
      </c>
      <c r="BB12" s="23">
        <f t="shared" ref="BB12" si="24">+AS12+AV12+AY12</f>
        <v>33538</v>
      </c>
      <c r="BC12" s="23">
        <f t="shared" ref="BC12" si="25">+AT12+AW12+AZ12</f>
        <v>1518</v>
      </c>
      <c r="BD12" s="41">
        <f t="shared" ref="BD12" si="26">+BB12/BC12</f>
        <v>22.093544137022398</v>
      </c>
      <c r="BE12" s="26">
        <f t="shared" ref="BE12:BE20" si="27">+BB12+AP12</f>
        <v>68488</v>
      </c>
      <c r="BF12" s="26">
        <f t="shared" ref="BF12:BF20" si="28">+BC12+AQ12</f>
        <v>3107</v>
      </c>
      <c r="BG12" s="46">
        <f>+BE12/BF12</f>
        <v>22.043128419697457</v>
      </c>
      <c r="BH12" s="26"/>
      <c r="BI12" s="26"/>
      <c r="BJ12" s="26"/>
    </row>
    <row r="13" spans="1:62" ht="57" x14ac:dyDescent="0.25">
      <c r="A13" s="67"/>
      <c r="B13" s="19" t="s">
        <v>6</v>
      </c>
      <c r="C13" s="13" t="s">
        <v>56</v>
      </c>
      <c r="D13" s="13" t="s">
        <v>59</v>
      </c>
      <c r="E13" s="13" t="s">
        <v>57</v>
      </c>
      <c r="F13" s="2">
        <v>210</v>
      </c>
      <c r="G13" s="2">
        <v>42</v>
      </c>
      <c r="H13" s="4">
        <f t="shared" si="0"/>
        <v>5</v>
      </c>
      <c r="I13" s="2">
        <v>135</v>
      </c>
      <c r="J13" s="2">
        <v>27</v>
      </c>
      <c r="K13" s="4">
        <f t="shared" si="1"/>
        <v>5</v>
      </c>
      <c r="L13" s="3">
        <v>0</v>
      </c>
      <c r="M13" s="3">
        <v>0</v>
      </c>
      <c r="N13" s="4" t="e">
        <f t="shared" si="2"/>
        <v>#DIV/0!</v>
      </c>
      <c r="O13" s="23">
        <f t="shared" si="3"/>
        <v>345</v>
      </c>
      <c r="P13" s="23">
        <f t="shared" si="4"/>
        <v>69</v>
      </c>
      <c r="Q13" s="28">
        <f t="shared" si="5"/>
        <v>5</v>
      </c>
      <c r="R13" s="3">
        <v>255</v>
      </c>
      <c r="S13" s="3">
        <v>51</v>
      </c>
      <c r="T13" s="4">
        <f t="shared" si="6"/>
        <v>5</v>
      </c>
      <c r="U13" s="3">
        <v>0</v>
      </c>
      <c r="V13" s="3">
        <v>0</v>
      </c>
      <c r="W13" s="4" t="e">
        <f t="shared" si="7"/>
        <v>#DIV/0!</v>
      </c>
      <c r="X13" s="3">
        <v>150</v>
      </c>
      <c r="Y13" s="3">
        <v>30</v>
      </c>
      <c r="Z13" s="4">
        <f t="shared" si="8"/>
        <v>5</v>
      </c>
      <c r="AA13" s="23">
        <f t="shared" si="9"/>
        <v>405</v>
      </c>
      <c r="AB13" s="23">
        <f t="shared" si="10"/>
        <v>81</v>
      </c>
      <c r="AC13" s="28">
        <f t="shared" si="11"/>
        <v>5</v>
      </c>
      <c r="AD13" s="26">
        <f t="shared" si="12"/>
        <v>750</v>
      </c>
      <c r="AE13" s="26">
        <f t="shared" si="13"/>
        <v>150</v>
      </c>
      <c r="AF13" s="29">
        <f t="shared" si="14"/>
        <v>5</v>
      </c>
      <c r="AG13" s="3">
        <v>230</v>
      </c>
      <c r="AH13" s="3">
        <v>46</v>
      </c>
      <c r="AI13" s="4">
        <f t="shared" si="15"/>
        <v>5</v>
      </c>
      <c r="AJ13" s="3">
        <v>215</v>
      </c>
      <c r="AK13" s="3">
        <v>38</v>
      </c>
      <c r="AL13" s="4">
        <f t="shared" si="16"/>
        <v>5.6578947368421053</v>
      </c>
      <c r="AM13" s="3">
        <v>459</v>
      </c>
      <c r="AN13" s="3">
        <v>79</v>
      </c>
      <c r="AO13" s="4">
        <f t="shared" si="17"/>
        <v>5.8101265822784809</v>
      </c>
      <c r="AP13" s="23">
        <f t="shared" si="21"/>
        <v>904</v>
      </c>
      <c r="AQ13" s="23">
        <f t="shared" si="22"/>
        <v>163</v>
      </c>
      <c r="AR13" s="28">
        <f t="shared" si="23"/>
        <v>5.5460122699386503</v>
      </c>
      <c r="AS13" s="3">
        <v>240</v>
      </c>
      <c r="AT13" s="3">
        <v>48</v>
      </c>
      <c r="AU13" s="4">
        <f t="shared" si="18"/>
        <v>5</v>
      </c>
      <c r="AV13" s="3">
        <v>200</v>
      </c>
      <c r="AW13" s="3">
        <v>40</v>
      </c>
      <c r="AX13" s="4">
        <f t="shared" si="19"/>
        <v>5</v>
      </c>
      <c r="AY13" s="3">
        <v>175</v>
      </c>
      <c r="AZ13" s="3">
        <v>35</v>
      </c>
      <c r="BA13" s="4">
        <f t="shared" si="20"/>
        <v>5</v>
      </c>
      <c r="BB13" s="23">
        <f t="shared" ref="BB13" si="29">+AS13+AV13+AY13</f>
        <v>615</v>
      </c>
      <c r="BC13" s="23">
        <f t="shared" ref="BC13" si="30">+AT13+AW13+AZ13</f>
        <v>123</v>
      </c>
      <c r="BD13" s="41">
        <f t="shared" ref="BD13" si="31">+BB13/BC13</f>
        <v>5</v>
      </c>
      <c r="BE13" s="26">
        <f t="shared" si="27"/>
        <v>1519</v>
      </c>
      <c r="BF13" s="26">
        <f t="shared" si="28"/>
        <v>286</v>
      </c>
      <c r="BG13" s="46">
        <f t="shared" ref="BG13:BG14" si="32">+BE13/BF13</f>
        <v>5.3111888111888108</v>
      </c>
      <c r="BH13" s="26"/>
      <c r="BI13" s="26"/>
      <c r="BJ13" s="26"/>
    </row>
    <row r="14" spans="1:62" ht="57" x14ac:dyDescent="0.25">
      <c r="A14" s="66"/>
      <c r="B14" s="19" t="s">
        <v>7</v>
      </c>
      <c r="C14" s="13" t="s">
        <v>58</v>
      </c>
      <c r="D14" s="13" t="s">
        <v>59</v>
      </c>
      <c r="E14" s="13" t="s">
        <v>57</v>
      </c>
      <c r="F14" s="2">
        <v>148</v>
      </c>
      <c r="G14" s="2">
        <v>128</v>
      </c>
      <c r="H14" s="4">
        <f t="shared" si="0"/>
        <v>1.15625</v>
      </c>
      <c r="I14" s="2">
        <v>158</v>
      </c>
      <c r="J14" s="2">
        <v>148</v>
      </c>
      <c r="K14" s="4">
        <f t="shared" si="1"/>
        <v>1.0675675675675675</v>
      </c>
      <c r="L14" s="3">
        <v>212</v>
      </c>
      <c r="M14" s="3">
        <v>182</v>
      </c>
      <c r="N14" s="4">
        <f t="shared" si="2"/>
        <v>1.1648351648351649</v>
      </c>
      <c r="O14" s="23">
        <f t="shared" si="3"/>
        <v>518</v>
      </c>
      <c r="P14" s="23">
        <f t="shared" si="4"/>
        <v>458</v>
      </c>
      <c r="Q14" s="28">
        <f t="shared" si="5"/>
        <v>1.1310043668122272</v>
      </c>
      <c r="R14" s="3">
        <v>54</v>
      </c>
      <c r="S14" s="3">
        <v>54</v>
      </c>
      <c r="T14" s="4">
        <f t="shared" si="6"/>
        <v>1</v>
      </c>
      <c r="U14" s="3">
        <v>126</v>
      </c>
      <c r="V14" s="3">
        <v>116</v>
      </c>
      <c r="W14" s="4">
        <f t="shared" si="7"/>
        <v>1.0862068965517242</v>
      </c>
      <c r="X14" s="3">
        <v>184</v>
      </c>
      <c r="Y14" s="3">
        <v>174</v>
      </c>
      <c r="Z14" s="4">
        <f t="shared" si="8"/>
        <v>1.0574712643678161</v>
      </c>
      <c r="AA14" s="23">
        <f t="shared" si="9"/>
        <v>364</v>
      </c>
      <c r="AB14" s="23">
        <f t="shared" si="10"/>
        <v>344</v>
      </c>
      <c r="AC14" s="28">
        <f t="shared" si="11"/>
        <v>1.058139534883721</v>
      </c>
      <c r="AD14" s="26">
        <f t="shared" si="12"/>
        <v>882</v>
      </c>
      <c r="AE14" s="26">
        <f t="shared" si="13"/>
        <v>802</v>
      </c>
      <c r="AF14" s="29">
        <f t="shared" si="14"/>
        <v>1.0997506234413965</v>
      </c>
      <c r="AG14" s="3">
        <v>353</v>
      </c>
      <c r="AH14" s="3">
        <v>353</v>
      </c>
      <c r="AI14" s="4">
        <f t="shared" si="15"/>
        <v>1</v>
      </c>
      <c r="AJ14" s="3">
        <v>326</v>
      </c>
      <c r="AK14" s="3">
        <v>326</v>
      </c>
      <c r="AL14" s="4">
        <f t="shared" si="16"/>
        <v>1</v>
      </c>
      <c r="AM14" s="3">
        <v>269</v>
      </c>
      <c r="AN14" s="3">
        <v>269</v>
      </c>
      <c r="AO14" s="4">
        <f t="shared" si="17"/>
        <v>1</v>
      </c>
      <c r="AP14" s="23">
        <f t="shared" si="21"/>
        <v>948</v>
      </c>
      <c r="AQ14" s="23">
        <f t="shared" si="22"/>
        <v>948</v>
      </c>
      <c r="AR14" s="28">
        <f t="shared" si="23"/>
        <v>1</v>
      </c>
      <c r="AS14" s="3">
        <v>361</v>
      </c>
      <c r="AT14" s="3">
        <v>361</v>
      </c>
      <c r="AU14" s="4">
        <f t="shared" si="18"/>
        <v>1</v>
      </c>
      <c r="AV14" s="3">
        <v>288</v>
      </c>
      <c r="AW14" s="3">
        <v>288</v>
      </c>
      <c r="AX14" s="4">
        <f t="shared" si="19"/>
        <v>1</v>
      </c>
      <c r="AY14" s="3">
        <v>150</v>
      </c>
      <c r="AZ14" s="3">
        <v>150</v>
      </c>
      <c r="BA14" s="4">
        <f t="shared" si="20"/>
        <v>1</v>
      </c>
      <c r="BB14" s="23">
        <f t="shared" ref="BB14" si="33">+AS14+AV14+AY14</f>
        <v>799</v>
      </c>
      <c r="BC14" s="23">
        <f t="shared" ref="BC14" si="34">+AT14+AW14+AZ14</f>
        <v>799</v>
      </c>
      <c r="BD14" s="41">
        <f t="shared" ref="BD14" si="35">+BB14/BC14</f>
        <v>1</v>
      </c>
      <c r="BE14" s="26">
        <f t="shared" si="27"/>
        <v>1747</v>
      </c>
      <c r="BF14" s="26">
        <f t="shared" si="28"/>
        <v>1747</v>
      </c>
      <c r="BG14" s="46">
        <f t="shared" si="32"/>
        <v>1</v>
      </c>
      <c r="BH14" s="26"/>
      <c r="BI14" s="26"/>
      <c r="BJ14" s="26"/>
    </row>
    <row r="15" spans="1:62" ht="68.25" x14ac:dyDescent="0.25">
      <c r="A15" s="65" t="s">
        <v>19</v>
      </c>
      <c r="B15" s="19" t="s">
        <v>8</v>
      </c>
      <c r="C15" s="13" t="s">
        <v>60</v>
      </c>
      <c r="D15" s="13" t="s">
        <v>61</v>
      </c>
      <c r="E15" s="13" t="s">
        <v>62</v>
      </c>
      <c r="F15" s="2">
        <v>0</v>
      </c>
      <c r="G15" s="2">
        <v>54</v>
      </c>
      <c r="H15" s="4">
        <f t="shared" si="0"/>
        <v>0</v>
      </c>
      <c r="I15" s="2">
        <v>0</v>
      </c>
      <c r="J15" s="2">
        <v>45</v>
      </c>
      <c r="K15" s="4">
        <f t="shared" si="1"/>
        <v>0</v>
      </c>
      <c r="L15" s="3">
        <v>0</v>
      </c>
      <c r="M15" s="3">
        <v>56</v>
      </c>
      <c r="N15" s="4">
        <f t="shared" si="2"/>
        <v>0</v>
      </c>
      <c r="O15" s="23">
        <f t="shared" si="3"/>
        <v>0</v>
      </c>
      <c r="P15" s="23">
        <f t="shared" si="4"/>
        <v>155</v>
      </c>
      <c r="Q15" s="28">
        <f t="shared" si="5"/>
        <v>0</v>
      </c>
      <c r="R15" s="3">
        <v>0</v>
      </c>
      <c r="S15" s="3">
        <v>48</v>
      </c>
      <c r="T15" s="4">
        <f t="shared" si="6"/>
        <v>0</v>
      </c>
      <c r="U15" s="3">
        <v>1</v>
      </c>
      <c r="V15" s="3">
        <v>81</v>
      </c>
      <c r="W15" s="4">
        <f t="shared" si="7"/>
        <v>1.2345679012345678E-2</v>
      </c>
      <c r="X15" s="3">
        <v>0</v>
      </c>
      <c r="Y15" s="3">
        <v>49</v>
      </c>
      <c r="Z15" s="4">
        <f t="shared" si="8"/>
        <v>0</v>
      </c>
      <c r="AA15" s="23">
        <f t="shared" si="9"/>
        <v>1</v>
      </c>
      <c r="AB15" s="23">
        <f t="shared" si="10"/>
        <v>178</v>
      </c>
      <c r="AC15" s="28">
        <f t="shared" si="11"/>
        <v>5.6179775280898875E-3</v>
      </c>
      <c r="AD15" s="26">
        <f t="shared" si="12"/>
        <v>1</v>
      </c>
      <c r="AE15" s="26">
        <f t="shared" si="13"/>
        <v>333</v>
      </c>
      <c r="AF15" s="29">
        <f t="shared" si="14"/>
        <v>3.003003003003003E-3</v>
      </c>
      <c r="AG15" s="3">
        <v>0</v>
      </c>
      <c r="AH15" s="3">
        <v>76</v>
      </c>
      <c r="AI15" s="4">
        <f t="shared" ref="AI15:AI18" si="36">+AG15*100/AH15</f>
        <v>0</v>
      </c>
      <c r="AJ15" s="3">
        <v>0</v>
      </c>
      <c r="AK15" s="3">
        <v>59</v>
      </c>
      <c r="AL15" s="4">
        <f t="shared" ref="AL15:AL18" si="37">+AJ15*100/AK15</f>
        <v>0</v>
      </c>
      <c r="AM15" s="3">
        <v>0</v>
      </c>
      <c r="AN15" s="3">
        <v>50</v>
      </c>
      <c r="AO15" s="4">
        <f t="shared" ref="AO15:AO18" si="38">+AM15*100/AN15</f>
        <v>0</v>
      </c>
      <c r="AP15" s="23">
        <f t="shared" si="21"/>
        <v>0</v>
      </c>
      <c r="AQ15" s="23">
        <f t="shared" si="22"/>
        <v>185</v>
      </c>
      <c r="AR15" s="41">
        <f t="shared" ref="AR15:AR17" si="39">+(AP15)*100/AQ15</f>
        <v>0</v>
      </c>
      <c r="AS15" s="3">
        <v>1</v>
      </c>
      <c r="AT15" s="3">
        <v>41</v>
      </c>
      <c r="AU15" s="4">
        <f t="shared" si="18"/>
        <v>2.4390243902439025E-2</v>
      </c>
      <c r="AV15" s="3">
        <v>0</v>
      </c>
      <c r="AW15" s="3">
        <v>40</v>
      </c>
      <c r="AX15" s="4">
        <f t="shared" si="19"/>
        <v>0</v>
      </c>
      <c r="AY15" s="3">
        <v>0</v>
      </c>
      <c r="AZ15" s="3">
        <v>49</v>
      </c>
      <c r="BA15" s="4">
        <f t="shared" si="20"/>
        <v>0</v>
      </c>
      <c r="BB15" s="23">
        <f t="shared" ref="BB15:BB17" si="40">+AS15+AV15+AY15</f>
        <v>1</v>
      </c>
      <c r="BC15" s="23">
        <f t="shared" ref="BC15:BC17" si="41">+AT15+AW15+AZ15</f>
        <v>130</v>
      </c>
      <c r="BD15" s="41">
        <f t="shared" ref="BD15:BD19" si="42">+(BB15)*100/BC15</f>
        <v>0.76923076923076927</v>
      </c>
      <c r="BE15" s="26">
        <f t="shared" si="27"/>
        <v>1</v>
      </c>
      <c r="BF15" s="26">
        <f t="shared" si="28"/>
        <v>315</v>
      </c>
      <c r="BG15" s="29">
        <f>+BE15*100/BF15</f>
        <v>0.31746031746031744</v>
      </c>
      <c r="BH15" s="26"/>
      <c r="BI15" s="26"/>
      <c r="BJ15" s="26"/>
    </row>
    <row r="16" spans="1:62" ht="57" x14ac:dyDescent="0.25">
      <c r="A16" s="66"/>
      <c r="B16" s="19" t="s">
        <v>9</v>
      </c>
      <c r="C16" s="13" t="s">
        <v>63</v>
      </c>
      <c r="D16" s="13" t="s">
        <v>64</v>
      </c>
      <c r="E16" s="13" t="s">
        <v>65</v>
      </c>
      <c r="F16" s="2"/>
      <c r="G16" s="2"/>
      <c r="H16" s="4" t="e">
        <f t="shared" si="0"/>
        <v>#DIV/0!</v>
      </c>
      <c r="I16" s="2"/>
      <c r="J16" s="2"/>
      <c r="K16" s="4" t="e">
        <f t="shared" si="1"/>
        <v>#DIV/0!</v>
      </c>
      <c r="L16" s="3"/>
      <c r="M16" s="3"/>
      <c r="N16" s="4" t="e">
        <f t="shared" si="2"/>
        <v>#DIV/0!</v>
      </c>
      <c r="O16" s="23">
        <f t="shared" si="3"/>
        <v>0</v>
      </c>
      <c r="P16" s="23">
        <f t="shared" si="4"/>
        <v>0</v>
      </c>
      <c r="Q16" s="28" t="e">
        <f t="shared" si="5"/>
        <v>#DIV/0!</v>
      </c>
      <c r="R16" s="3"/>
      <c r="S16" s="3"/>
      <c r="T16" s="4" t="e">
        <f t="shared" si="6"/>
        <v>#DIV/0!</v>
      </c>
      <c r="U16" s="3"/>
      <c r="V16" s="3"/>
      <c r="W16" s="4" t="e">
        <f t="shared" si="7"/>
        <v>#DIV/0!</v>
      </c>
      <c r="X16" s="3"/>
      <c r="Y16" s="3"/>
      <c r="Z16" s="4" t="e">
        <f t="shared" si="8"/>
        <v>#DIV/0!</v>
      </c>
      <c r="AA16" s="23">
        <f t="shared" si="9"/>
        <v>0</v>
      </c>
      <c r="AB16" s="23">
        <f t="shared" si="10"/>
        <v>0</v>
      </c>
      <c r="AC16" s="28" t="e">
        <f t="shared" si="11"/>
        <v>#DIV/0!</v>
      </c>
      <c r="AD16" s="26">
        <f t="shared" si="12"/>
        <v>0</v>
      </c>
      <c r="AE16" s="26">
        <f t="shared" si="13"/>
        <v>0</v>
      </c>
      <c r="AF16" s="29" t="e">
        <f t="shared" si="14"/>
        <v>#DIV/0!</v>
      </c>
      <c r="AG16" s="3">
        <v>82</v>
      </c>
      <c r="AH16" s="3">
        <v>112</v>
      </c>
      <c r="AI16" s="4">
        <f t="shared" si="36"/>
        <v>73.214285714285708</v>
      </c>
      <c r="AJ16" s="3">
        <v>69</v>
      </c>
      <c r="AK16" s="3">
        <v>115</v>
      </c>
      <c r="AL16" s="4">
        <f t="shared" si="37"/>
        <v>60</v>
      </c>
      <c r="AM16" s="3">
        <v>82</v>
      </c>
      <c r="AN16" s="3">
        <v>111</v>
      </c>
      <c r="AO16" s="4">
        <f t="shared" si="38"/>
        <v>73.873873873873876</v>
      </c>
      <c r="AP16" s="23">
        <f t="shared" si="21"/>
        <v>233</v>
      </c>
      <c r="AQ16" s="23">
        <f t="shared" si="22"/>
        <v>338</v>
      </c>
      <c r="AR16" s="41">
        <f t="shared" si="39"/>
        <v>68.934911242603548</v>
      </c>
      <c r="AS16" s="3">
        <v>85</v>
      </c>
      <c r="AT16" s="3">
        <v>72</v>
      </c>
      <c r="AU16" s="4">
        <f t="shared" si="18"/>
        <v>1.1805555555555556</v>
      </c>
      <c r="AV16" s="3">
        <v>80</v>
      </c>
      <c r="AW16" s="3">
        <v>92</v>
      </c>
      <c r="AX16" s="4">
        <f t="shared" si="19"/>
        <v>0.86956521739130432</v>
      </c>
      <c r="AY16" s="3">
        <v>89</v>
      </c>
      <c r="AZ16" s="3">
        <v>95</v>
      </c>
      <c r="BA16" s="4">
        <f t="shared" si="20"/>
        <v>0.93684210526315792</v>
      </c>
      <c r="BB16" s="23">
        <f t="shared" si="40"/>
        <v>254</v>
      </c>
      <c r="BC16" s="23">
        <f t="shared" si="41"/>
        <v>259</v>
      </c>
      <c r="BD16" s="41">
        <f t="shared" si="42"/>
        <v>98.069498069498067</v>
      </c>
      <c r="BE16" s="26">
        <f t="shared" si="27"/>
        <v>487</v>
      </c>
      <c r="BF16" s="26">
        <f t="shared" si="28"/>
        <v>597</v>
      </c>
      <c r="BG16" s="29">
        <f t="shared" ref="BG16:BG20" si="43">+BE16*100/BF16</f>
        <v>81.574539363484092</v>
      </c>
      <c r="BH16" s="26"/>
      <c r="BI16" s="26"/>
      <c r="BJ16" s="26"/>
    </row>
    <row r="17" spans="1:62" ht="68.25" x14ac:dyDescent="0.25">
      <c r="A17" s="65" t="s">
        <v>20</v>
      </c>
      <c r="B17" s="19" t="s">
        <v>10</v>
      </c>
      <c r="C17" s="13" t="s">
        <v>66</v>
      </c>
      <c r="D17" s="13" t="s">
        <v>67</v>
      </c>
      <c r="E17" s="13" t="s">
        <v>68</v>
      </c>
      <c r="F17" s="2">
        <v>0</v>
      </c>
      <c r="G17" s="2">
        <v>54</v>
      </c>
      <c r="H17" s="4">
        <f t="shared" si="0"/>
        <v>0</v>
      </c>
      <c r="I17" s="2">
        <v>0</v>
      </c>
      <c r="J17" s="2">
        <v>45</v>
      </c>
      <c r="K17" s="4">
        <f t="shared" si="1"/>
        <v>0</v>
      </c>
      <c r="L17" s="3">
        <v>0</v>
      </c>
      <c r="M17" s="3">
        <v>56</v>
      </c>
      <c r="N17" s="4">
        <f t="shared" si="2"/>
        <v>0</v>
      </c>
      <c r="O17" s="23">
        <f t="shared" si="3"/>
        <v>0</v>
      </c>
      <c r="P17" s="23">
        <f t="shared" si="4"/>
        <v>155</v>
      </c>
      <c r="Q17" s="28">
        <f t="shared" si="5"/>
        <v>0</v>
      </c>
      <c r="R17" s="3">
        <v>0</v>
      </c>
      <c r="S17" s="3">
        <v>48</v>
      </c>
      <c r="T17" s="4">
        <f t="shared" si="6"/>
        <v>0</v>
      </c>
      <c r="U17" s="3">
        <v>0</v>
      </c>
      <c r="V17" s="3">
        <v>81</v>
      </c>
      <c r="W17" s="4">
        <f t="shared" si="7"/>
        <v>0</v>
      </c>
      <c r="X17" s="3">
        <v>0</v>
      </c>
      <c r="Y17" s="3">
        <v>49</v>
      </c>
      <c r="Z17" s="4">
        <f t="shared" si="8"/>
        <v>0</v>
      </c>
      <c r="AA17" s="23">
        <f t="shared" si="9"/>
        <v>0</v>
      </c>
      <c r="AB17" s="23">
        <f t="shared" si="10"/>
        <v>178</v>
      </c>
      <c r="AC17" s="28">
        <f t="shared" si="11"/>
        <v>0</v>
      </c>
      <c r="AD17" s="26">
        <f t="shared" si="12"/>
        <v>0</v>
      </c>
      <c r="AE17" s="26">
        <f t="shared" si="13"/>
        <v>333</v>
      </c>
      <c r="AF17" s="29">
        <f t="shared" si="14"/>
        <v>0</v>
      </c>
      <c r="AG17" s="3">
        <v>0</v>
      </c>
      <c r="AH17" s="3">
        <v>76</v>
      </c>
      <c r="AI17" s="4">
        <f t="shared" si="36"/>
        <v>0</v>
      </c>
      <c r="AJ17" s="3">
        <v>0</v>
      </c>
      <c r="AK17" s="3">
        <v>59</v>
      </c>
      <c r="AL17" s="4">
        <f t="shared" si="37"/>
        <v>0</v>
      </c>
      <c r="AM17" s="3">
        <v>0</v>
      </c>
      <c r="AN17" s="3">
        <v>50</v>
      </c>
      <c r="AO17" s="4">
        <f t="shared" si="38"/>
        <v>0</v>
      </c>
      <c r="AP17" s="23">
        <f t="shared" si="21"/>
        <v>0</v>
      </c>
      <c r="AQ17" s="23">
        <f t="shared" si="22"/>
        <v>185</v>
      </c>
      <c r="AR17" s="41">
        <f t="shared" si="39"/>
        <v>0</v>
      </c>
      <c r="AS17" s="3">
        <v>0</v>
      </c>
      <c r="AT17" s="3">
        <v>41</v>
      </c>
      <c r="AU17" s="4">
        <f t="shared" si="18"/>
        <v>0</v>
      </c>
      <c r="AV17" s="3">
        <v>0</v>
      </c>
      <c r="AW17" s="3">
        <v>40</v>
      </c>
      <c r="AX17" s="4">
        <f t="shared" si="19"/>
        <v>0</v>
      </c>
      <c r="AY17" s="3">
        <v>0</v>
      </c>
      <c r="AZ17" s="3">
        <v>49</v>
      </c>
      <c r="BA17" s="4">
        <f t="shared" si="20"/>
        <v>0</v>
      </c>
      <c r="BB17" s="23">
        <f t="shared" si="40"/>
        <v>0</v>
      </c>
      <c r="BC17" s="23">
        <f t="shared" si="41"/>
        <v>130</v>
      </c>
      <c r="BD17" s="41">
        <f t="shared" si="42"/>
        <v>0</v>
      </c>
      <c r="BE17" s="26">
        <f t="shared" si="27"/>
        <v>0</v>
      </c>
      <c r="BF17" s="26">
        <f t="shared" si="28"/>
        <v>315</v>
      </c>
      <c r="BG17" s="29">
        <f t="shared" si="43"/>
        <v>0</v>
      </c>
      <c r="BH17" s="26"/>
      <c r="BI17" s="26"/>
      <c r="BJ17" s="26"/>
    </row>
    <row r="18" spans="1:62" ht="34.5" x14ac:dyDescent="0.25">
      <c r="A18" s="67"/>
      <c r="B18" s="19" t="s">
        <v>11</v>
      </c>
      <c r="C18" s="13" t="s">
        <v>69</v>
      </c>
      <c r="D18" s="13" t="s">
        <v>70</v>
      </c>
      <c r="E18" s="13" t="s">
        <v>71</v>
      </c>
      <c r="F18" s="2">
        <v>0</v>
      </c>
      <c r="G18" s="2">
        <v>54</v>
      </c>
      <c r="H18" s="4">
        <f t="shared" si="0"/>
        <v>0</v>
      </c>
      <c r="I18" s="2">
        <v>0</v>
      </c>
      <c r="J18" s="2">
        <v>45</v>
      </c>
      <c r="K18" s="4">
        <f t="shared" si="1"/>
        <v>0</v>
      </c>
      <c r="L18" s="3">
        <v>0</v>
      </c>
      <c r="M18" s="3">
        <v>56</v>
      </c>
      <c r="N18" s="4">
        <f t="shared" si="2"/>
        <v>0</v>
      </c>
      <c r="O18" s="23">
        <f t="shared" si="3"/>
        <v>0</v>
      </c>
      <c r="P18" s="23">
        <f t="shared" si="4"/>
        <v>155</v>
      </c>
      <c r="Q18" s="28">
        <f t="shared" si="5"/>
        <v>0</v>
      </c>
      <c r="R18" s="3">
        <v>0</v>
      </c>
      <c r="S18" s="3">
        <v>48</v>
      </c>
      <c r="T18" s="4">
        <f t="shared" si="6"/>
        <v>0</v>
      </c>
      <c r="U18" s="3">
        <v>0</v>
      </c>
      <c r="V18" s="3">
        <v>81</v>
      </c>
      <c r="W18" s="4">
        <f t="shared" si="7"/>
        <v>0</v>
      </c>
      <c r="X18" s="3">
        <v>0</v>
      </c>
      <c r="Y18" s="3">
        <v>49</v>
      </c>
      <c r="Z18" s="4">
        <f t="shared" si="8"/>
        <v>0</v>
      </c>
      <c r="AA18" s="23">
        <f t="shared" si="9"/>
        <v>0</v>
      </c>
      <c r="AB18" s="23">
        <f t="shared" si="10"/>
        <v>178</v>
      </c>
      <c r="AC18" s="28">
        <f t="shared" si="11"/>
        <v>0</v>
      </c>
      <c r="AD18" s="26">
        <f t="shared" si="12"/>
        <v>0</v>
      </c>
      <c r="AE18" s="26">
        <f t="shared" si="13"/>
        <v>333</v>
      </c>
      <c r="AF18" s="29">
        <f t="shared" si="14"/>
        <v>0</v>
      </c>
      <c r="AG18" s="3">
        <v>0</v>
      </c>
      <c r="AH18" s="3">
        <v>76</v>
      </c>
      <c r="AI18" s="4">
        <f t="shared" si="36"/>
        <v>0</v>
      </c>
      <c r="AJ18" s="3">
        <v>1</v>
      </c>
      <c r="AK18" s="3">
        <v>59</v>
      </c>
      <c r="AL18" s="4">
        <f t="shared" si="37"/>
        <v>1.6949152542372881</v>
      </c>
      <c r="AM18" s="3">
        <v>0</v>
      </c>
      <c r="AN18" s="3">
        <v>50</v>
      </c>
      <c r="AO18" s="4">
        <f t="shared" si="38"/>
        <v>0</v>
      </c>
      <c r="AP18" s="23">
        <f t="shared" si="21"/>
        <v>1</v>
      </c>
      <c r="AQ18" s="23">
        <f t="shared" si="22"/>
        <v>185</v>
      </c>
      <c r="AR18" s="41">
        <f t="shared" ref="AR18:AR20" si="44">+(AP18)*100/AQ18</f>
        <v>0.54054054054054057</v>
      </c>
      <c r="AS18" s="3">
        <v>0</v>
      </c>
      <c r="AT18" s="3">
        <v>41</v>
      </c>
      <c r="AU18" s="4">
        <f>+(AS18)*100/AT18</f>
        <v>0</v>
      </c>
      <c r="AV18" s="3">
        <v>0</v>
      </c>
      <c r="AW18" s="3">
        <v>40</v>
      </c>
      <c r="AX18" s="4">
        <f t="shared" si="19"/>
        <v>0</v>
      </c>
      <c r="AY18" s="3">
        <v>0</v>
      </c>
      <c r="AZ18" s="3">
        <v>49</v>
      </c>
      <c r="BA18" s="4">
        <f t="shared" si="20"/>
        <v>0</v>
      </c>
      <c r="BB18" s="23">
        <f t="shared" ref="BB18:BB20" si="45">+AS18+AV18+AY18</f>
        <v>0</v>
      </c>
      <c r="BC18" s="23">
        <f t="shared" ref="BC18:BC20" si="46">+AT18+AW18+AZ18</f>
        <v>130</v>
      </c>
      <c r="BD18" s="41">
        <f t="shared" si="42"/>
        <v>0</v>
      </c>
      <c r="BE18" s="26">
        <f t="shared" si="27"/>
        <v>1</v>
      </c>
      <c r="BF18" s="26">
        <f t="shared" si="28"/>
        <v>315</v>
      </c>
      <c r="BG18" s="29">
        <f t="shared" si="43"/>
        <v>0.31746031746031744</v>
      </c>
      <c r="BH18" s="26"/>
      <c r="BI18" s="26"/>
      <c r="BJ18" s="26"/>
    </row>
    <row r="19" spans="1:62" ht="45.75" x14ac:dyDescent="0.25">
      <c r="A19" s="66"/>
      <c r="B19" s="19" t="s">
        <v>12</v>
      </c>
      <c r="C19" s="13" t="s">
        <v>73</v>
      </c>
      <c r="D19" s="13" t="s">
        <v>74</v>
      </c>
      <c r="E19" s="13" t="s">
        <v>75</v>
      </c>
      <c r="F19" s="2">
        <v>0</v>
      </c>
      <c r="G19" s="2">
        <v>0</v>
      </c>
      <c r="H19" s="4" t="e">
        <f t="shared" si="0"/>
        <v>#DIV/0!</v>
      </c>
      <c r="I19" s="2">
        <v>0</v>
      </c>
      <c r="J19" s="2">
        <v>0</v>
      </c>
      <c r="K19" s="4" t="e">
        <f t="shared" si="1"/>
        <v>#DIV/0!</v>
      </c>
      <c r="L19" s="3">
        <v>0</v>
      </c>
      <c r="M19" s="3">
        <v>0</v>
      </c>
      <c r="N19" s="4" t="e">
        <f t="shared" si="2"/>
        <v>#DIV/0!</v>
      </c>
      <c r="O19" s="23">
        <f t="shared" si="3"/>
        <v>0</v>
      </c>
      <c r="P19" s="23">
        <f t="shared" si="4"/>
        <v>0</v>
      </c>
      <c r="Q19" s="28" t="e">
        <f t="shared" si="5"/>
        <v>#DIV/0!</v>
      </c>
      <c r="R19" s="3">
        <v>0</v>
      </c>
      <c r="S19" s="3">
        <v>0</v>
      </c>
      <c r="T19" s="4" t="e">
        <f t="shared" si="6"/>
        <v>#DIV/0!</v>
      </c>
      <c r="U19" s="3">
        <v>0</v>
      </c>
      <c r="V19" s="3">
        <v>0</v>
      </c>
      <c r="W19" s="4" t="e">
        <f t="shared" si="7"/>
        <v>#DIV/0!</v>
      </c>
      <c r="X19" s="3">
        <v>2</v>
      </c>
      <c r="Y19" s="3">
        <v>2</v>
      </c>
      <c r="Z19" s="4">
        <f t="shared" si="8"/>
        <v>1</v>
      </c>
      <c r="AA19" s="23">
        <f t="shared" si="9"/>
        <v>2</v>
      </c>
      <c r="AB19" s="23">
        <f t="shared" si="10"/>
        <v>2</v>
      </c>
      <c r="AC19" s="28">
        <f t="shared" si="11"/>
        <v>1</v>
      </c>
      <c r="AD19" s="26">
        <f t="shared" si="12"/>
        <v>2</v>
      </c>
      <c r="AE19" s="26">
        <f t="shared" si="13"/>
        <v>2</v>
      </c>
      <c r="AF19" s="29">
        <f t="shared" si="14"/>
        <v>1</v>
      </c>
      <c r="AG19" s="3">
        <v>10</v>
      </c>
      <c r="AH19" s="3">
        <v>10</v>
      </c>
      <c r="AI19" s="4">
        <f>+AG19*100/AH19</f>
        <v>100</v>
      </c>
      <c r="AJ19" s="3">
        <v>4</v>
      </c>
      <c r="AK19" s="3">
        <v>4</v>
      </c>
      <c r="AL19" s="4">
        <f>+AJ19*100/AK19</f>
        <v>100</v>
      </c>
      <c r="AM19" s="3">
        <v>12</v>
      </c>
      <c r="AN19" s="3">
        <v>12</v>
      </c>
      <c r="AO19" s="4">
        <f>+AM19*100/AN19</f>
        <v>100</v>
      </c>
      <c r="AP19" s="23">
        <f t="shared" si="21"/>
        <v>26</v>
      </c>
      <c r="AQ19" s="23">
        <f t="shared" si="22"/>
        <v>26</v>
      </c>
      <c r="AR19" s="41">
        <f t="shared" si="44"/>
        <v>100</v>
      </c>
      <c r="AS19" s="3">
        <v>6</v>
      </c>
      <c r="AT19" s="3">
        <v>6</v>
      </c>
      <c r="AU19" s="4">
        <f>+(AS19)*100/AT19</f>
        <v>100</v>
      </c>
      <c r="AV19" s="3">
        <v>6</v>
      </c>
      <c r="AW19" s="3">
        <v>6</v>
      </c>
      <c r="AX19" s="4">
        <f>+(AV19)*100/AW19</f>
        <v>100</v>
      </c>
      <c r="AY19" s="3">
        <v>5</v>
      </c>
      <c r="AZ19" s="3">
        <v>5</v>
      </c>
      <c r="BA19" s="4">
        <f>+(AY19)*100/AZ19</f>
        <v>100</v>
      </c>
      <c r="BB19" s="23">
        <f t="shared" si="45"/>
        <v>17</v>
      </c>
      <c r="BC19" s="23">
        <f t="shared" si="46"/>
        <v>17</v>
      </c>
      <c r="BD19" s="41">
        <f t="shared" si="42"/>
        <v>100</v>
      </c>
      <c r="BE19" s="26">
        <f t="shared" si="27"/>
        <v>43</v>
      </c>
      <c r="BF19" s="26">
        <f t="shared" si="28"/>
        <v>43</v>
      </c>
      <c r="BG19" s="29">
        <f t="shared" si="43"/>
        <v>100</v>
      </c>
      <c r="BH19" s="26"/>
      <c r="BI19" s="26"/>
      <c r="BJ19" s="26"/>
    </row>
    <row r="20" spans="1:62" ht="57" x14ac:dyDescent="0.25">
      <c r="A20" s="12" t="s">
        <v>21</v>
      </c>
      <c r="B20" s="19" t="s">
        <v>0</v>
      </c>
      <c r="C20" s="13" t="s">
        <v>78</v>
      </c>
      <c r="D20" s="13" t="s">
        <v>79</v>
      </c>
      <c r="E20" s="13" t="s">
        <v>80</v>
      </c>
      <c r="F20" s="2">
        <v>0</v>
      </c>
      <c r="G20" s="2">
        <v>0</v>
      </c>
      <c r="H20" s="4" t="e">
        <f t="shared" si="0"/>
        <v>#DIV/0!</v>
      </c>
      <c r="I20" s="2">
        <v>0</v>
      </c>
      <c r="J20" s="2">
        <v>0</v>
      </c>
      <c r="K20" s="4" t="e">
        <f t="shared" si="1"/>
        <v>#DIV/0!</v>
      </c>
      <c r="L20" s="3">
        <v>0</v>
      </c>
      <c r="M20" s="3">
        <v>0</v>
      </c>
      <c r="N20" s="4" t="e">
        <f t="shared" si="2"/>
        <v>#DIV/0!</v>
      </c>
      <c r="O20" s="23">
        <f t="shared" si="3"/>
        <v>0</v>
      </c>
      <c r="P20" s="23">
        <f t="shared" si="4"/>
        <v>0</v>
      </c>
      <c r="Q20" s="28" t="e">
        <f t="shared" si="5"/>
        <v>#DIV/0!</v>
      </c>
      <c r="R20" s="3">
        <v>0</v>
      </c>
      <c r="S20" s="3">
        <v>0</v>
      </c>
      <c r="T20" s="4" t="e">
        <f t="shared" si="6"/>
        <v>#DIV/0!</v>
      </c>
      <c r="U20" s="3">
        <v>82</v>
      </c>
      <c r="V20" s="3">
        <v>100</v>
      </c>
      <c r="W20" s="4">
        <f t="shared" si="7"/>
        <v>0.82</v>
      </c>
      <c r="X20" s="3">
        <v>87</v>
      </c>
      <c r="Y20" s="3">
        <v>100</v>
      </c>
      <c r="Z20" s="4">
        <f t="shared" si="8"/>
        <v>0.87</v>
      </c>
      <c r="AA20" s="23">
        <f t="shared" si="9"/>
        <v>169</v>
      </c>
      <c r="AB20" s="23">
        <f t="shared" si="10"/>
        <v>200</v>
      </c>
      <c r="AC20" s="28">
        <f t="shared" si="11"/>
        <v>0.84499999999999997</v>
      </c>
      <c r="AD20" s="26">
        <f t="shared" si="12"/>
        <v>169</v>
      </c>
      <c r="AE20" s="26">
        <f t="shared" si="13"/>
        <v>200</v>
      </c>
      <c r="AF20" s="29">
        <f t="shared" si="14"/>
        <v>0.84499999999999997</v>
      </c>
      <c r="AG20" s="3">
        <v>71</v>
      </c>
      <c r="AH20" s="3">
        <v>80</v>
      </c>
      <c r="AI20" s="4">
        <f>+AG20*100/AH20</f>
        <v>88.75</v>
      </c>
      <c r="AJ20" s="3">
        <v>169</v>
      </c>
      <c r="AK20" s="3">
        <v>173</v>
      </c>
      <c r="AL20" s="4">
        <f>+AJ20*100/AK20</f>
        <v>97.687861271676297</v>
      </c>
      <c r="AM20" s="3">
        <v>191</v>
      </c>
      <c r="AN20" s="3">
        <v>200</v>
      </c>
      <c r="AO20" s="4">
        <f>+AM20*100/AN20</f>
        <v>95.5</v>
      </c>
      <c r="AP20" s="23">
        <f t="shared" si="21"/>
        <v>431</v>
      </c>
      <c r="AQ20" s="23">
        <f t="shared" si="22"/>
        <v>453</v>
      </c>
      <c r="AR20" s="41">
        <f t="shared" si="44"/>
        <v>95.143487858719652</v>
      </c>
      <c r="AS20" s="3">
        <v>195</v>
      </c>
      <c r="AT20" s="3">
        <v>200</v>
      </c>
      <c r="AU20" s="4">
        <f>+(AS20)*100/AT20</f>
        <v>97.5</v>
      </c>
      <c r="AV20" s="3">
        <v>196</v>
      </c>
      <c r="AW20" s="3">
        <v>200</v>
      </c>
      <c r="AX20" s="4">
        <f>+(AV20)*100/AW20</f>
        <v>98</v>
      </c>
      <c r="AY20" s="3">
        <v>195</v>
      </c>
      <c r="AZ20" s="3">
        <v>200</v>
      </c>
      <c r="BA20" s="4">
        <f>+(AY20)*100/AZ20</f>
        <v>97.5</v>
      </c>
      <c r="BB20" s="23">
        <f t="shared" si="45"/>
        <v>586</v>
      </c>
      <c r="BC20" s="23">
        <f t="shared" si="46"/>
        <v>600</v>
      </c>
      <c r="BD20" s="41">
        <f>+(BB20)*100/BC20</f>
        <v>97.666666666666671</v>
      </c>
      <c r="BE20" s="26">
        <f t="shared" si="27"/>
        <v>1017</v>
      </c>
      <c r="BF20" s="26">
        <f t="shared" si="28"/>
        <v>1053</v>
      </c>
      <c r="BG20" s="29">
        <f t="shared" si="43"/>
        <v>96.581196581196579</v>
      </c>
      <c r="BH20" s="26"/>
      <c r="BI20" s="26"/>
      <c r="BJ20" s="26"/>
    </row>
    <row r="21" spans="1:62" x14ac:dyDescent="0.25">
      <c r="O21" s="24"/>
      <c r="P21" s="24"/>
      <c r="Q21" s="24"/>
      <c r="AA21" s="24"/>
      <c r="AB21" s="24"/>
      <c r="AC21" s="24"/>
      <c r="AD21" s="27"/>
      <c r="AE21" s="27"/>
      <c r="AF21" s="27"/>
      <c r="AP21" s="24"/>
      <c r="AQ21" s="24"/>
      <c r="AR21" s="42"/>
      <c r="BB21" s="24"/>
      <c r="BC21" s="24"/>
      <c r="BD21" s="42"/>
      <c r="BE21" s="27"/>
      <c r="BF21" s="27"/>
      <c r="BG21" s="27"/>
      <c r="BH21" s="27"/>
      <c r="BI21" s="27"/>
      <c r="BJ21" s="27"/>
    </row>
    <row r="22" spans="1:62" s="22" customFormat="1" ht="68.25" x14ac:dyDescent="0.25">
      <c r="A22" s="56" t="s">
        <v>93</v>
      </c>
      <c r="B22" s="59"/>
      <c r="C22" s="14" t="s">
        <v>81</v>
      </c>
      <c r="D22" s="13" t="s">
        <v>86</v>
      </c>
      <c r="E22" s="13" t="s">
        <v>68</v>
      </c>
      <c r="F22" s="21">
        <v>1</v>
      </c>
      <c r="G22" s="21">
        <v>54</v>
      </c>
      <c r="H22" s="4">
        <f>+F22/G22</f>
        <v>1.8518518518518517E-2</v>
      </c>
      <c r="I22" s="21">
        <v>0</v>
      </c>
      <c r="J22" s="21">
        <v>45</v>
      </c>
      <c r="K22" s="4">
        <f>+I22/J22</f>
        <v>0</v>
      </c>
      <c r="L22" s="20">
        <v>0</v>
      </c>
      <c r="M22" s="20">
        <v>56</v>
      </c>
      <c r="N22" s="4">
        <f>+L22/M22</f>
        <v>0</v>
      </c>
      <c r="O22" s="23">
        <f t="shared" ref="O22:P25" si="47">+F22+I22+L22</f>
        <v>1</v>
      </c>
      <c r="P22" s="23">
        <f t="shared" si="47"/>
        <v>155</v>
      </c>
      <c r="Q22" s="28">
        <f>+O22/P22</f>
        <v>6.4516129032258064E-3</v>
      </c>
      <c r="R22" s="20">
        <v>0</v>
      </c>
      <c r="S22" s="20">
        <v>48</v>
      </c>
      <c r="T22" s="4">
        <f>+R22/S22</f>
        <v>0</v>
      </c>
      <c r="U22" s="20">
        <v>1</v>
      </c>
      <c r="V22" s="20">
        <v>81</v>
      </c>
      <c r="W22" s="4">
        <f>+U22/V22</f>
        <v>1.2345679012345678E-2</v>
      </c>
      <c r="X22" s="20">
        <v>1</v>
      </c>
      <c r="Y22" s="20">
        <v>49</v>
      </c>
      <c r="Z22" s="4">
        <f>+X22/Y22</f>
        <v>2.0408163265306121E-2</v>
      </c>
      <c r="AA22" s="23">
        <f t="shared" ref="AA22:AB25" si="48">+R22+U22+X22</f>
        <v>2</v>
      </c>
      <c r="AB22" s="23">
        <f t="shared" si="48"/>
        <v>178</v>
      </c>
      <c r="AC22" s="28">
        <f>+AA22/AB22</f>
        <v>1.1235955056179775E-2</v>
      </c>
      <c r="AD22" s="26">
        <f t="shared" ref="AD22:AE25" si="49">+O22+AA22</f>
        <v>3</v>
      </c>
      <c r="AE22" s="26">
        <f t="shared" si="49"/>
        <v>333</v>
      </c>
      <c r="AF22" s="30">
        <f>+AD22/AE22</f>
        <v>9.0090090090090089E-3</v>
      </c>
      <c r="AG22" s="20">
        <v>0</v>
      </c>
      <c r="AH22" s="20">
        <v>76</v>
      </c>
      <c r="AI22" s="4">
        <f>+AG22*100/AH22</f>
        <v>0</v>
      </c>
      <c r="AJ22" s="20">
        <v>0</v>
      </c>
      <c r="AK22" s="20">
        <v>59</v>
      </c>
      <c r="AL22" s="4">
        <f>+AJ22*100/AK22</f>
        <v>0</v>
      </c>
      <c r="AM22" s="20">
        <v>0</v>
      </c>
      <c r="AN22" s="20">
        <v>50</v>
      </c>
      <c r="AO22" s="4">
        <f>+AM22*100/AN22</f>
        <v>0</v>
      </c>
      <c r="AP22" s="23">
        <f t="shared" ref="AP22:AP25" si="50">+AG22+AJ22+AM22</f>
        <v>0</v>
      </c>
      <c r="AQ22" s="23">
        <f t="shared" ref="AQ22:AQ25" si="51">+AH22+AK22+AN22</f>
        <v>185</v>
      </c>
      <c r="AR22" s="41">
        <f t="shared" ref="AR22:AR25" si="52">+(AP22)*100/AQ22</f>
        <v>0</v>
      </c>
      <c r="AS22" s="37">
        <v>1</v>
      </c>
      <c r="AT22" s="37">
        <v>41</v>
      </c>
      <c r="AU22" s="38">
        <f>+AS22/AT22</f>
        <v>2.4390243902439025E-2</v>
      </c>
      <c r="AV22" s="37">
        <v>1</v>
      </c>
      <c r="AW22" s="37">
        <v>40</v>
      </c>
      <c r="AX22" s="38">
        <f>+AV22/AW22</f>
        <v>2.5000000000000001E-2</v>
      </c>
      <c r="AY22" s="37">
        <v>0</v>
      </c>
      <c r="AZ22" s="37">
        <v>49</v>
      </c>
      <c r="BA22" s="38">
        <f>+AY22/AZ22</f>
        <v>0</v>
      </c>
      <c r="BB22" s="39">
        <f>+AS22+AV22+AY22</f>
        <v>2</v>
      </c>
      <c r="BC22" s="39">
        <f>+AT22+AW22+AZ22</f>
        <v>130</v>
      </c>
      <c r="BD22" s="44">
        <f t="shared" ref="BD22:BD25" si="53">+(BB22)*100/BC22</f>
        <v>1.5384615384615385</v>
      </c>
      <c r="BE22" s="26">
        <f t="shared" ref="BE22:BE25" si="54">+BB22+AP22</f>
        <v>2</v>
      </c>
      <c r="BF22" s="26">
        <f t="shared" ref="BF22:BF25" si="55">+BC22+AQ22</f>
        <v>315</v>
      </c>
      <c r="BG22" s="29">
        <f t="shared" ref="BG22:BG25" si="56">+BE22*100/BF22</f>
        <v>0.63492063492063489</v>
      </c>
      <c r="BH22" s="40"/>
      <c r="BI22" s="40"/>
      <c r="BJ22" s="40"/>
    </row>
    <row r="23" spans="1:62" s="22" customFormat="1" ht="45.75" x14ac:dyDescent="0.25">
      <c r="A23" s="57"/>
      <c r="B23" s="60"/>
      <c r="C23" s="14" t="s">
        <v>82</v>
      </c>
      <c r="D23" s="14" t="s">
        <v>87</v>
      </c>
      <c r="E23" s="14" t="s">
        <v>88</v>
      </c>
      <c r="F23" s="21">
        <v>450</v>
      </c>
      <c r="G23" s="21">
        <f>+G9+G17</f>
        <v>1130</v>
      </c>
      <c r="H23" s="4">
        <f>+F23/G23</f>
        <v>0.39823008849557523</v>
      </c>
      <c r="I23" s="21">
        <v>432</v>
      </c>
      <c r="J23" s="21">
        <f>+J9+J17</f>
        <v>1604</v>
      </c>
      <c r="K23" s="4">
        <f>+I23/J23</f>
        <v>0.26932668329177056</v>
      </c>
      <c r="L23" s="20">
        <v>405</v>
      </c>
      <c r="M23" s="21">
        <f>+M9+M17</f>
        <v>1527</v>
      </c>
      <c r="N23" s="4">
        <f>+L23/M23</f>
        <v>0.26522593320235754</v>
      </c>
      <c r="O23" s="23">
        <f t="shared" si="47"/>
        <v>1287</v>
      </c>
      <c r="P23" s="23">
        <f t="shared" si="47"/>
        <v>4261</v>
      </c>
      <c r="Q23" s="28">
        <f>+O23/P23</f>
        <v>0.30204177423140111</v>
      </c>
      <c r="R23" s="20">
        <v>442</v>
      </c>
      <c r="S23" s="21">
        <f>+S9+S17</f>
        <v>1245</v>
      </c>
      <c r="T23" s="4">
        <f>+R23/S23</f>
        <v>0.35502008032128513</v>
      </c>
      <c r="U23" s="20">
        <v>447</v>
      </c>
      <c r="V23" s="21">
        <f>+V9+V17</f>
        <v>1625</v>
      </c>
      <c r="W23" s="4">
        <f>+U23/V23</f>
        <v>0.27507692307692305</v>
      </c>
      <c r="X23" s="20">
        <v>357</v>
      </c>
      <c r="Y23" s="21">
        <f>+Y9+Y17</f>
        <v>1286</v>
      </c>
      <c r="Z23" s="4">
        <f>+X23/Y23</f>
        <v>0.27760497667185069</v>
      </c>
      <c r="AA23" s="23">
        <f t="shared" si="48"/>
        <v>1246</v>
      </c>
      <c r="AB23" s="23">
        <f t="shared" si="48"/>
        <v>4156</v>
      </c>
      <c r="AC23" s="28">
        <f>+AA23/AB23</f>
        <v>0.29980750721847932</v>
      </c>
      <c r="AD23" s="26">
        <f t="shared" si="49"/>
        <v>2533</v>
      </c>
      <c r="AE23" s="26">
        <f t="shared" si="49"/>
        <v>8417</v>
      </c>
      <c r="AF23" s="29">
        <f>+AD23/AE23</f>
        <v>0.3009385766900321</v>
      </c>
      <c r="AG23" s="20">
        <v>459</v>
      </c>
      <c r="AH23" s="20">
        <f>+AH12+AH14+AH9</f>
        <v>2553</v>
      </c>
      <c r="AI23" s="4">
        <f>+AG23*100/AH23</f>
        <v>17.978848413631024</v>
      </c>
      <c r="AJ23" s="20">
        <v>474</v>
      </c>
      <c r="AK23" s="20">
        <f>+AK12+AK14+AK9</f>
        <v>2683</v>
      </c>
      <c r="AL23" s="4">
        <f>+AJ23*100/AK23</f>
        <v>17.666790905702573</v>
      </c>
      <c r="AM23" s="20">
        <v>456</v>
      </c>
      <c r="AN23" s="20">
        <f>+AN12+AN14+AN9</f>
        <v>2475</v>
      </c>
      <c r="AO23" s="4">
        <f>+AM23*100/AN23</f>
        <v>18.424242424242426</v>
      </c>
      <c r="AP23" s="23">
        <f t="shared" si="50"/>
        <v>1389</v>
      </c>
      <c r="AQ23" s="23">
        <f t="shared" si="51"/>
        <v>7711</v>
      </c>
      <c r="AR23" s="41">
        <f t="shared" si="52"/>
        <v>18.013227856309168</v>
      </c>
      <c r="AS23" s="37">
        <v>492</v>
      </c>
      <c r="AT23" s="37">
        <f>+AT12+AT14+AT9</f>
        <v>2820</v>
      </c>
      <c r="AU23" s="38">
        <f>+AS23/AT23</f>
        <v>0.17446808510638298</v>
      </c>
      <c r="AV23" s="37">
        <v>443</v>
      </c>
      <c r="AW23" s="37">
        <f>+AW12+AW14+AW9</f>
        <v>2462</v>
      </c>
      <c r="AX23" s="38">
        <f>+AV23/AW23</f>
        <v>0.17993501218521527</v>
      </c>
      <c r="AY23" s="37">
        <v>432</v>
      </c>
      <c r="AZ23" s="37">
        <f>+AZ12+AZ14+AZ9</f>
        <v>2061</v>
      </c>
      <c r="BA23" s="38">
        <f>+AY23/AZ23</f>
        <v>0.20960698689956331</v>
      </c>
      <c r="BB23" s="39">
        <f t="shared" ref="BB23:BB25" si="57">+AS23+AV23+AY23</f>
        <v>1367</v>
      </c>
      <c r="BC23" s="39">
        <f t="shared" ref="BC23:BC25" si="58">+AT23+AW23+AZ23</f>
        <v>7343</v>
      </c>
      <c r="BD23" s="44">
        <f t="shared" si="53"/>
        <v>18.616369331335967</v>
      </c>
      <c r="BE23" s="26">
        <f t="shared" si="54"/>
        <v>2756</v>
      </c>
      <c r="BF23" s="26">
        <f t="shared" si="55"/>
        <v>15054</v>
      </c>
      <c r="BG23" s="29">
        <f t="shared" si="56"/>
        <v>18.307426597582037</v>
      </c>
      <c r="BH23" s="40"/>
      <c r="BI23" s="40"/>
      <c r="BJ23" s="40"/>
    </row>
    <row r="24" spans="1:62" s="22" customFormat="1" ht="34.5" x14ac:dyDescent="0.25">
      <c r="A24" s="57"/>
      <c r="B24" s="60"/>
      <c r="C24" s="14" t="s">
        <v>83</v>
      </c>
      <c r="D24" s="14" t="s">
        <v>89</v>
      </c>
      <c r="E24" s="14" t="s">
        <v>90</v>
      </c>
      <c r="F24" s="21">
        <v>64</v>
      </c>
      <c r="G24" s="21">
        <v>458</v>
      </c>
      <c r="H24" s="4">
        <f>+F24/G24</f>
        <v>0.13973799126637554</v>
      </c>
      <c r="I24" s="21">
        <v>44</v>
      </c>
      <c r="J24" s="21">
        <v>587</v>
      </c>
      <c r="K24" s="4">
        <f>+I24/J24</f>
        <v>7.4957410562180582E-2</v>
      </c>
      <c r="L24" s="20">
        <v>56</v>
      </c>
      <c r="M24" s="20">
        <v>686</v>
      </c>
      <c r="N24" s="4">
        <f>+L24/M24</f>
        <v>8.1632653061224483E-2</v>
      </c>
      <c r="O24" s="23">
        <f t="shared" si="47"/>
        <v>164</v>
      </c>
      <c r="P24" s="23">
        <f t="shared" si="47"/>
        <v>1731</v>
      </c>
      <c r="Q24" s="28">
        <f>+O24/P24</f>
        <v>9.4742923165800116E-2</v>
      </c>
      <c r="R24" s="20">
        <v>55</v>
      </c>
      <c r="S24" s="20">
        <v>611</v>
      </c>
      <c r="T24" s="4">
        <f>+R24/S24</f>
        <v>9.0016366612111293E-2</v>
      </c>
      <c r="U24" s="20">
        <v>58</v>
      </c>
      <c r="V24" s="20">
        <v>879</v>
      </c>
      <c r="W24" s="4">
        <f>+U24/V24</f>
        <v>6.5984072810011382E-2</v>
      </c>
      <c r="X24" s="20">
        <v>24</v>
      </c>
      <c r="Y24" s="20">
        <v>489</v>
      </c>
      <c r="Z24" s="4">
        <f>+X24/Y24</f>
        <v>4.9079754601226995E-2</v>
      </c>
      <c r="AA24" s="23">
        <f t="shared" si="48"/>
        <v>137</v>
      </c>
      <c r="AB24" s="23">
        <f t="shared" si="48"/>
        <v>1979</v>
      </c>
      <c r="AC24" s="28">
        <f>+AA24/AB24</f>
        <v>6.9226882263769579E-2</v>
      </c>
      <c r="AD24" s="26">
        <f t="shared" si="49"/>
        <v>301</v>
      </c>
      <c r="AE24" s="26">
        <f t="shared" si="49"/>
        <v>3710</v>
      </c>
      <c r="AF24" s="29">
        <f>+AD24/AE24</f>
        <v>8.1132075471698109E-2</v>
      </c>
      <c r="AG24" s="20">
        <v>21</v>
      </c>
      <c r="AH24" s="20">
        <v>589</v>
      </c>
      <c r="AI24" s="4">
        <f>+AG24*100/AH24</f>
        <v>3.5653650254668929</v>
      </c>
      <c r="AJ24" s="20">
        <v>25</v>
      </c>
      <c r="AK24" s="20">
        <v>577</v>
      </c>
      <c r="AL24" s="4">
        <f>+AJ24*100/AK24</f>
        <v>4.3327556325823222</v>
      </c>
      <c r="AM24" s="20">
        <v>28</v>
      </c>
      <c r="AN24" s="20">
        <v>423</v>
      </c>
      <c r="AO24" s="4">
        <f>+AM24*100/AN24</f>
        <v>6.6193853427895979</v>
      </c>
      <c r="AP24" s="23">
        <f t="shared" si="50"/>
        <v>74</v>
      </c>
      <c r="AQ24" s="23">
        <f t="shared" si="51"/>
        <v>1589</v>
      </c>
      <c r="AR24" s="41">
        <f t="shared" si="52"/>
        <v>4.6570169918187538</v>
      </c>
      <c r="AS24" s="37">
        <v>27</v>
      </c>
      <c r="AT24" s="37">
        <v>549</v>
      </c>
      <c r="AU24" s="38">
        <f>+AS24/AT24</f>
        <v>4.9180327868852458E-2</v>
      </c>
      <c r="AV24" s="37">
        <v>29</v>
      </c>
      <c r="AW24" s="37">
        <v>478</v>
      </c>
      <c r="AX24" s="38">
        <f>+AV24/AW24</f>
        <v>6.0669456066945605E-2</v>
      </c>
      <c r="AY24" s="37">
        <v>31</v>
      </c>
      <c r="AZ24" s="37">
        <v>491</v>
      </c>
      <c r="BA24" s="38">
        <f>+AY24/AZ24</f>
        <v>6.313645621181263E-2</v>
      </c>
      <c r="BB24" s="39">
        <f t="shared" si="57"/>
        <v>87</v>
      </c>
      <c r="BC24" s="39">
        <f t="shared" si="58"/>
        <v>1518</v>
      </c>
      <c r="BD24" s="44">
        <f t="shared" si="53"/>
        <v>5.7312252964426875</v>
      </c>
      <c r="BE24" s="26">
        <f t="shared" si="54"/>
        <v>161</v>
      </c>
      <c r="BF24" s="26">
        <f t="shared" si="55"/>
        <v>3107</v>
      </c>
      <c r="BG24" s="29">
        <f t="shared" si="56"/>
        <v>5.1818474412616675</v>
      </c>
      <c r="BH24" s="40"/>
      <c r="BI24" s="40"/>
      <c r="BJ24" s="40"/>
    </row>
    <row r="25" spans="1:62" s="22" customFormat="1" ht="36" customHeight="1" x14ac:dyDescent="0.25">
      <c r="A25" s="58"/>
      <c r="B25" s="61"/>
      <c r="C25" s="14" t="s">
        <v>84</v>
      </c>
      <c r="D25" s="14" t="s">
        <v>92</v>
      </c>
      <c r="E25" s="14" t="s">
        <v>91</v>
      </c>
      <c r="F25" s="21">
        <v>23</v>
      </c>
      <c r="G25" s="21"/>
      <c r="H25" s="4" t="e">
        <f>+F25/G25</f>
        <v>#DIV/0!</v>
      </c>
      <c r="I25" s="21">
        <v>16</v>
      </c>
      <c r="J25" s="21"/>
      <c r="K25" s="4" t="e">
        <f>+I25/J25</f>
        <v>#DIV/0!</v>
      </c>
      <c r="L25" s="20">
        <v>13</v>
      </c>
      <c r="M25" s="20"/>
      <c r="N25" s="4" t="e">
        <f>+L25/M25</f>
        <v>#DIV/0!</v>
      </c>
      <c r="O25" s="23">
        <f t="shared" si="47"/>
        <v>52</v>
      </c>
      <c r="P25" s="23">
        <f t="shared" si="47"/>
        <v>0</v>
      </c>
      <c r="Q25" s="28" t="e">
        <f>+O25/P25</f>
        <v>#DIV/0!</v>
      </c>
      <c r="R25" s="20">
        <v>16</v>
      </c>
      <c r="S25" s="20"/>
      <c r="T25" s="4" t="e">
        <f>+R25/S25</f>
        <v>#DIV/0!</v>
      </c>
      <c r="U25" s="20">
        <v>10</v>
      </c>
      <c r="V25" s="20"/>
      <c r="W25" s="4" t="e">
        <f>+U25/V25</f>
        <v>#DIV/0!</v>
      </c>
      <c r="X25" s="20">
        <v>10</v>
      </c>
      <c r="Y25" s="20"/>
      <c r="Z25" s="4" t="e">
        <f>+X25/Y25</f>
        <v>#DIV/0!</v>
      </c>
      <c r="AA25" s="23">
        <f t="shared" si="48"/>
        <v>36</v>
      </c>
      <c r="AB25" s="23">
        <f t="shared" si="48"/>
        <v>0</v>
      </c>
      <c r="AC25" s="28" t="e">
        <f>+AA25/AB25</f>
        <v>#DIV/0!</v>
      </c>
      <c r="AD25" s="26">
        <f t="shared" si="49"/>
        <v>88</v>
      </c>
      <c r="AE25" s="26">
        <f t="shared" si="49"/>
        <v>0</v>
      </c>
      <c r="AF25" s="29" t="e">
        <f>+AD25/AE25</f>
        <v>#DIV/0!</v>
      </c>
      <c r="AG25" s="20">
        <v>11</v>
      </c>
      <c r="AH25" s="20">
        <v>16</v>
      </c>
      <c r="AI25" s="4">
        <f>+AG25*100/AH25</f>
        <v>68.75</v>
      </c>
      <c r="AJ25" s="20">
        <v>13</v>
      </c>
      <c r="AK25" s="20">
        <v>25</v>
      </c>
      <c r="AL25" s="4">
        <f>+AJ25*100/AK25</f>
        <v>52</v>
      </c>
      <c r="AM25" s="20">
        <v>12</v>
      </c>
      <c r="AN25" s="20">
        <v>22</v>
      </c>
      <c r="AO25" s="4">
        <f>+AM25*100/AN25</f>
        <v>54.545454545454547</v>
      </c>
      <c r="AP25" s="23">
        <f t="shared" si="50"/>
        <v>36</v>
      </c>
      <c r="AQ25" s="23">
        <f t="shared" si="51"/>
        <v>63</v>
      </c>
      <c r="AR25" s="41">
        <f t="shared" si="52"/>
        <v>57.142857142857146</v>
      </c>
      <c r="AS25" s="37">
        <v>13</v>
      </c>
      <c r="AT25" s="37">
        <v>25</v>
      </c>
      <c r="AU25" s="38">
        <f>+AS25*100/AT25</f>
        <v>52</v>
      </c>
      <c r="AV25" s="37">
        <v>11</v>
      </c>
      <c r="AW25" s="37">
        <v>24</v>
      </c>
      <c r="AX25" s="38">
        <f>+AV25*100/AW25</f>
        <v>45.833333333333336</v>
      </c>
      <c r="AY25" s="37">
        <v>11</v>
      </c>
      <c r="AZ25" s="37">
        <v>25</v>
      </c>
      <c r="BA25" s="38">
        <f>+AY25*100/AZ25</f>
        <v>44</v>
      </c>
      <c r="BB25" s="39">
        <f t="shared" si="57"/>
        <v>35</v>
      </c>
      <c r="BC25" s="39">
        <f t="shared" si="58"/>
        <v>74</v>
      </c>
      <c r="BD25" s="44">
        <f t="shared" si="53"/>
        <v>47.297297297297298</v>
      </c>
      <c r="BE25" s="26">
        <f t="shared" si="54"/>
        <v>71</v>
      </c>
      <c r="BF25" s="26">
        <f t="shared" si="55"/>
        <v>137</v>
      </c>
      <c r="BG25" s="29">
        <f t="shared" si="56"/>
        <v>51.824817518248175</v>
      </c>
      <c r="BH25" s="40"/>
      <c r="BI25" s="40"/>
      <c r="BJ25" s="40"/>
    </row>
  </sheetData>
  <mergeCells count="31">
    <mergeCell ref="A3:E3"/>
    <mergeCell ref="A4:E4"/>
    <mergeCell ref="A5:E5"/>
    <mergeCell ref="I7:K7"/>
    <mergeCell ref="L7:N7"/>
    <mergeCell ref="O7:Q7"/>
    <mergeCell ref="R7:T7"/>
    <mergeCell ref="A9:A14"/>
    <mergeCell ref="AY7:BA7"/>
    <mergeCell ref="BB7:BD7"/>
    <mergeCell ref="C7:C8"/>
    <mergeCell ref="U7:W7"/>
    <mergeCell ref="X7:Z7"/>
    <mergeCell ref="AA7:AC7"/>
    <mergeCell ref="AD7:AF7"/>
    <mergeCell ref="AG7:AI7"/>
    <mergeCell ref="F7:H7"/>
    <mergeCell ref="BE7:BG7"/>
    <mergeCell ref="BH7:BJ7"/>
    <mergeCell ref="AJ7:AL7"/>
    <mergeCell ref="AM7:AO7"/>
    <mergeCell ref="AP7:AR7"/>
    <mergeCell ref="AS7:AU7"/>
    <mergeCell ref="AV7:AX7"/>
    <mergeCell ref="A22:A25"/>
    <mergeCell ref="B22:B25"/>
    <mergeCell ref="A7:A8"/>
    <mergeCell ref="B7:B8"/>
    <mergeCell ref="D7:E7"/>
    <mergeCell ref="A15:A16"/>
    <mergeCell ref="A17:A19"/>
  </mergeCells>
  <pageMargins left="0.51181102362204722" right="0.51181102362204722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workbookViewId="0">
      <selection activeCell="C22" sqref="C22"/>
    </sheetView>
  </sheetViews>
  <sheetFormatPr baseColWidth="10" defaultRowHeight="15" x14ac:dyDescent="0.25"/>
  <cols>
    <col min="1" max="1" width="15.140625" customWidth="1"/>
    <col min="3" max="3" width="35.140625" customWidth="1"/>
    <col min="6" max="6" width="8.28515625" customWidth="1"/>
  </cols>
  <sheetData>
    <row r="3" spans="1:12" x14ac:dyDescent="0.25">
      <c r="A3" s="5"/>
      <c r="B3" s="71" t="s">
        <v>1</v>
      </c>
      <c r="C3" s="71"/>
      <c r="D3" s="71"/>
      <c r="E3" s="5"/>
      <c r="F3" s="5"/>
    </row>
    <row r="4" spans="1:12" x14ac:dyDescent="0.25">
      <c r="A4" s="5"/>
      <c r="B4" s="80" t="s">
        <v>16</v>
      </c>
      <c r="C4" s="80"/>
      <c r="D4" s="80"/>
      <c r="E4" s="6"/>
      <c r="F4" s="6"/>
      <c r="G4" s="7"/>
      <c r="H4" s="7"/>
      <c r="I4" s="7"/>
      <c r="J4" s="7"/>
      <c r="K4" s="7"/>
      <c r="L4" s="7"/>
    </row>
    <row r="5" spans="1:12" ht="15" customHeight="1" x14ac:dyDescent="0.25">
      <c r="B5" s="81" t="s">
        <v>22</v>
      </c>
      <c r="C5" s="81"/>
      <c r="D5" s="81"/>
      <c r="E5" s="8"/>
      <c r="F5" s="8"/>
      <c r="G5" s="8"/>
      <c r="H5" s="8"/>
      <c r="I5" s="8"/>
      <c r="J5" s="8"/>
      <c r="K5" s="7"/>
      <c r="L5" s="7"/>
    </row>
    <row r="6" spans="1:12" s="11" customFormat="1" x14ac:dyDescent="0.25">
      <c r="A6" s="10" t="s">
        <v>17</v>
      </c>
      <c r="B6" s="10" t="s">
        <v>14</v>
      </c>
      <c r="C6" s="10" t="s">
        <v>77</v>
      </c>
      <c r="D6" s="10" t="s">
        <v>15</v>
      </c>
      <c r="E6" s="10" t="s">
        <v>13</v>
      </c>
      <c r="F6" s="10" t="s">
        <v>26</v>
      </c>
    </row>
    <row r="7" spans="1:12" ht="23.25" x14ac:dyDescent="0.25">
      <c r="A7" s="65" t="s">
        <v>18</v>
      </c>
      <c r="B7" s="19" t="s">
        <v>2</v>
      </c>
      <c r="C7" s="13" t="s">
        <v>46</v>
      </c>
      <c r="D7" s="2">
        <v>8893</v>
      </c>
      <c r="E7" s="2">
        <v>8084</v>
      </c>
      <c r="F7" s="4">
        <f>+D7/E7</f>
        <v>1.1000742206828302</v>
      </c>
    </row>
    <row r="8" spans="1:12" ht="34.5" x14ac:dyDescent="0.25">
      <c r="A8" s="67"/>
      <c r="B8" s="19" t="s">
        <v>3</v>
      </c>
      <c r="C8" s="13" t="s">
        <v>51</v>
      </c>
      <c r="D8" s="2">
        <v>5</v>
      </c>
      <c r="E8" s="2">
        <v>3</v>
      </c>
      <c r="F8" s="4">
        <f t="shared" ref="F8:F18" si="0">+D8/E8</f>
        <v>1.6666666666666667</v>
      </c>
      <c r="G8" s="1"/>
      <c r="H8" s="1"/>
      <c r="I8" s="1"/>
    </row>
    <row r="9" spans="1:12" ht="23.25" x14ac:dyDescent="0.25">
      <c r="A9" s="67"/>
      <c r="B9" s="19" t="s">
        <v>4</v>
      </c>
      <c r="C9" s="13" t="s">
        <v>52</v>
      </c>
      <c r="D9" s="2">
        <v>126</v>
      </c>
      <c r="E9" s="2">
        <v>106</v>
      </c>
      <c r="F9" s="4">
        <f t="shared" si="0"/>
        <v>1.1886792452830188</v>
      </c>
      <c r="G9" s="1"/>
      <c r="H9" s="1"/>
      <c r="I9" s="1"/>
    </row>
    <row r="10" spans="1:12" ht="23.25" x14ac:dyDescent="0.25">
      <c r="A10" s="67"/>
      <c r="B10" s="19" t="s">
        <v>5</v>
      </c>
      <c r="C10" s="13" t="s">
        <v>53</v>
      </c>
      <c r="D10" s="2">
        <v>85307</v>
      </c>
      <c r="E10" s="2">
        <v>3709</v>
      </c>
      <c r="F10" s="4">
        <f t="shared" si="0"/>
        <v>23</v>
      </c>
      <c r="G10" s="1"/>
      <c r="H10" s="1"/>
      <c r="I10" s="1"/>
    </row>
    <row r="11" spans="1:12" ht="23.25" x14ac:dyDescent="0.25">
      <c r="A11" s="67"/>
      <c r="B11" s="19" t="s">
        <v>6</v>
      </c>
      <c r="C11" s="13" t="s">
        <v>56</v>
      </c>
      <c r="D11" s="2">
        <v>750</v>
      </c>
      <c r="E11" s="2">
        <v>150</v>
      </c>
      <c r="F11" s="4">
        <f t="shared" si="0"/>
        <v>5</v>
      </c>
      <c r="G11" s="1"/>
      <c r="H11" s="1"/>
      <c r="I11" s="1"/>
    </row>
    <row r="12" spans="1:12" ht="23.25" x14ac:dyDescent="0.25">
      <c r="A12" s="66"/>
      <c r="B12" s="19" t="s">
        <v>7</v>
      </c>
      <c r="C12" s="13" t="s">
        <v>58</v>
      </c>
      <c r="D12" s="2">
        <v>882</v>
      </c>
      <c r="E12" s="2">
        <v>802</v>
      </c>
      <c r="F12" s="4">
        <f t="shared" si="0"/>
        <v>1.0997506234413965</v>
      </c>
      <c r="G12" s="1"/>
      <c r="H12" s="1"/>
      <c r="I12" s="1"/>
    </row>
    <row r="13" spans="1:12" x14ac:dyDescent="0.25">
      <c r="A13" s="65" t="s">
        <v>19</v>
      </c>
      <c r="B13" s="19" t="s">
        <v>8</v>
      </c>
      <c r="C13" s="13" t="s">
        <v>60</v>
      </c>
      <c r="D13" s="2">
        <v>1</v>
      </c>
      <c r="E13" s="2">
        <v>333</v>
      </c>
      <c r="F13" s="4">
        <f t="shared" si="0"/>
        <v>3.003003003003003E-3</v>
      </c>
      <c r="G13" s="1"/>
      <c r="H13" s="1"/>
      <c r="I13" s="1"/>
    </row>
    <row r="14" spans="1:12" x14ac:dyDescent="0.25">
      <c r="A14" s="66"/>
      <c r="B14" s="19" t="s">
        <v>9</v>
      </c>
      <c r="C14" s="13" t="s">
        <v>63</v>
      </c>
      <c r="D14" s="2">
        <v>539</v>
      </c>
      <c r="E14" s="2">
        <v>641</v>
      </c>
      <c r="F14" s="4">
        <f t="shared" si="0"/>
        <v>0.8408736349453978</v>
      </c>
      <c r="G14" s="1"/>
      <c r="H14" s="1"/>
      <c r="I14" s="1"/>
    </row>
    <row r="15" spans="1:12" ht="23.25" x14ac:dyDescent="0.25">
      <c r="A15" s="65" t="s">
        <v>20</v>
      </c>
      <c r="B15" s="19" t="s">
        <v>10</v>
      </c>
      <c r="C15" s="13" t="s">
        <v>66</v>
      </c>
      <c r="D15" s="2">
        <v>0</v>
      </c>
      <c r="E15" s="2">
        <v>333</v>
      </c>
      <c r="F15" s="4">
        <f t="shared" si="0"/>
        <v>0</v>
      </c>
      <c r="G15" s="1"/>
      <c r="H15" s="1"/>
      <c r="I15" s="1"/>
    </row>
    <row r="16" spans="1:12" x14ac:dyDescent="0.25">
      <c r="A16" s="67"/>
      <c r="B16" s="19" t="s">
        <v>11</v>
      </c>
      <c r="C16" s="13" t="s">
        <v>69</v>
      </c>
      <c r="D16" s="2">
        <v>0</v>
      </c>
      <c r="E16" s="2">
        <v>333</v>
      </c>
      <c r="F16" s="4">
        <f t="shared" si="0"/>
        <v>0</v>
      </c>
      <c r="G16" s="1"/>
      <c r="H16" s="1"/>
      <c r="I16" s="1"/>
    </row>
    <row r="17" spans="1:9" x14ac:dyDescent="0.25">
      <c r="A17" s="66"/>
      <c r="B17" s="19" t="s">
        <v>12</v>
      </c>
      <c r="C17" s="13" t="s">
        <v>73</v>
      </c>
      <c r="D17" s="2">
        <v>2</v>
      </c>
      <c r="E17" s="2">
        <v>2</v>
      </c>
      <c r="F17" s="4">
        <f t="shared" si="0"/>
        <v>1</v>
      </c>
      <c r="G17" s="1"/>
      <c r="H17" s="1"/>
      <c r="I17" s="1"/>
    </row>
    <row r="18" spans="1:9" x14ac:dyDescent="0.25">
      <c r="A18" s="12" t="s">
        <v>21</v>
      </c>
      <c r="B18" s="19" t="s">
        <v>0</v>
      </c>
      <c r="C18" s="13" t="s">
        <v>78</v>
      </c>
      <c r="D18" s="2">
        <v>161</v>
      </c>
      <c r="E18" s="2">
        <v>200</v>
      </c>
      <c r="F18" s="4">
        <f t="shared" si="0"/>
        <v>0.80500000000000005</v>
      </c>
      <c r="G18" s="1"/>
      <c r="H18" s="1"/>
      <c r="I18" s="1"/>
    </row>
    <row r="19" spans="1:9" s="7" customFormat="1" x14ac:dyDescent="0.25">
      <c r="A19" s="16"/>
      <c r="B19" s="17"/>
      <c r="C19" s="17"/>
      <c r="D19" s="17"/>
      <c r="E19" s="17"/>
      <c r="F19" s="18"/>
      <c r="G19" s="17"/>
      <c r="H19" s="17"/>
      <c r="I19" s="17"/>
    </row>
    <row r="20" spans="1:9" x14ac:dyDescent="0.25">
      <c r="A20" s="79"/>
      <c r="B20" s="79"/>
      <c r="C20" s="79"/>
      <c r="D20" s="79"/>
      <c r="E20" s="79"/>
      <c r="F20" s="79"/>
      <c r="G20" s="1"/>
      <c r="H20" s="1"/>
      <c r="I20" s="1"/>
    </row>
    <row r="21" spans="1:9" ht="23.25" x14ac:dyDescent="0.25">
      <c r="A21" s="73" t="s">
        <v>76</v>
      </c>
      <c r="B21" s="76"/>
      <c r="C21" s="14" t="s">
        <v>81</v>
      </c>
      <c r="D21" s="2">
        <v>3</v>
      </c>
      <c r="E21" s="2">
        <v>333</v>
      </c>
      <c r="F21" s="35">
        <v>9.0090090090090089E-3</v>
      </c>
    </row>
    <row r="22" spans="1:9" ht="23.25" x14ac:dyDescent="0.25">
      <c r="A22" s="74"/>
      <c r="B22" s="77"/>
      <c r="C22" s="14" t="s">
        <v>82</v>
      </c>
      <c r="D22" s="2">
        <v>2533</v>
      </c>
      <c r="E22" s="2">
        <v>8417</v>
      </c>
      <c r="F22" s="36">
        <v>0.3009385766900321</v>
      </c>
    </row>
    <row r="23" spans="1:9" ht="23.25" x14ac:dyDescent="0.25">
      <c r="A23" s="74"/>
      <c r="B23" s="77"/>
      <c r="C23" s="14" t="s">
        <v>83</v>
      </c>
      <c r="D23" s="2">
        <v>301</v>
      </c>
      <c r="E23" s="2">
        <v>3710</v>
      </c>
      <c r="F23" s="36">
        <v>8.1132075471698109E-2</v>
      </c>
    </row>
    <row r="24" spans="1:9" ht="23.25" x14ac:dyDescent="0.25">
      <c r="A24" s="75"/>
      <c r="B24" s="78"/>
      <c r="C24" s="14" t="s">
        <v>84</v>
      </c>
      <c r="D24" s="2">
        <v>88</v>
      </c>
      <c r="E24" s="2">
        <v>0</v>
      </c>
      <c r="F24" s="36" t="e">
        <v>#DIV/0!</v>
      </c>
    </row>
  </sheetData>
  <mergeCells count="9">
    <mergeCell ref="A15:A17"/>
    <mergeCell ref="A21:A24"/>
    <mergeCell ref="B21:B24"/>
    <mergeCell ref="A20:F20"/>
    <mergeCell ref="B3:D3"/>
    <mergeCell ref="B4:D4"/>
    <mergeCell ref="B5:D5"/>
    <mergeCell ref="A7:A12"/>
    <mergeCell ref="A13:A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2"/>
  <sheetViews>
    <sheetView workbookViewId="0">
      <selection activeCell="H24" sqref="H24"/>
    </sheetView>
  </sheetViews>
  <sheetFormatPr baseColWidth="10" defaultRowHeight="15" x14ac:dyDescent="0.25"/>
  <cols>
    <col min="1" max="1" width="15.140625" customWidth="1"/>
    <col min="3" max="3" width="35.140625" customWidth="1"/>
    <col min="6" max="6" width="9.7109375" customWidth="1"/>
  </cols>
  <sheetData>
    <row r="3" spans="1:12" x14ac:dyDescent="0.25">
      <c r="A3" s="5"/>
      <c r="B3" s="71" t="s">
        <v>1</v>
      </c>
      <c r="C3" s="71"/>
      <c r="D3" s="71"/>
      <c r="E3" s="5"/>
      <c r="F3" s="5"/>
    </row>
    <row r="4" spans="1:12" x14ac:dyDescent="0.25">
      <c r="A4" s="5"/>
      <c r="B4" s="80" t="s">
        <v>191</v>
      </c>
      <c r="C4" s="80"/>
      <c r="D4" s="80"/>
      <c r="E4" s="6"/>
      <c r="F4" s="6"/>
      <c r="G4" s="7"/>
      <c r="H4" s="7"/>
      <c r="I4" s="7"/>
      <c r="J4" s="7"/>
      <c r="K4" s="7"/>
      <c r="L4" s="7"/>
    </row>
    <row r="5" spans="1:12" ht="15" customHeight="1" x14ac:dyDescent="0.25">
      <c r="B5" s="81" t="s">
        <v>22</v>
      </c>
      <c r="C5" s="81"/>
      <c r="D5" s="81"/>
      <c r="E5" s="8"/>
      <c r="F5" s="8"/>
      <c r="G5" s="8"/>
      <c r="H5" s="8"/>
      <c r="I5" s="8"/>
      <c r="J5" s="8"/>
      <c r="K5" s="7"/>
      <c r="L5" s="7"/>
    </row>
    <row r="6" spans="1:12" s="11" customFormat="1" x14ac:dyDescent="0.25">
      <c r="A6" s="10" t="s">
        <v>17</v>
      </c>
      <c r="B6" s="10" t="s">
        <v>14</v>
      </c>
      <c r="C6" s="10" t="s">
        <v>77</v>
      </c>
      <c r="D6" s="10" t="s">
        <v>85</v>
      </c>
      <c r="E6" s="10" t="s">
        <v>25</v>
      </c>
      <c r="F6" s="10" t="s">
        <v>26</v>
      </c>
    </row>
    <row r="7" spans="1:12" ht="23.25" x14ac:dyDescent="0.25">
      <c r="A7" s="65" t="s">
        <v>18</v>
      </c>
      <c r="B7" s="19" t="s">
        <v>2</v>
      </c>
      <c r="C7" s="13" t="s">
        <v>46</v>
      </c>
      <c r="D7" s="2">
        <v>11159</v>
      </c>
      <c r="E7" s="2">
        <v>10200</v>
      </c>
      <c r="F7" s="4">
        <f>+D7/E7</f>
        <v>1.0940196078431372</v>
      </c>
    </row>
    <row r="8" spans="1:12" ht="23.25" x14ac:dyDescent="0.25">
      <c r="A8" s="67"/>
      <c r="B8" s="19" t="s">
        <v>5</v>
      </c>
      <c r="C8" s="13" t="s">
        <v>184</v>
      </c>
      <c r="D8" s="2">
        <v>68488</v>
      </c>
      <c r="E8" s="2">
        <v>3107</v>
      </c>
      <c r="F8" s="4">
        <f t="shared" ref="F8:F10" si="0">+D8/E8</f>
        <v>22.043128419697457</v>
      </c>
      <c r="G8" s="1"/>
      <c r="H8" s="1"/>
      <c r="I8" s="1"/>
    </row>
    <row r="9" spans="1:12" ht="23.25" x14ac:dyDescent="0.25">
      <c r="A9" s="67"/>
      <c r="B9" s="19" t="s">
        <v>6</v>
      </c>
      <c r="C9" s="13" t="s">
        <v>56</v>
      </c>
      <c r="D9" s="2">
        <v>1519</v>
      </c>
      <c r="E9" s="2">
        <v>286</v>
      </c>
      <c r="F9" s="4">
        <f t="shared" si="0"/>
        <v>5.3111888111888108</v>
      </c>
      <c r="G9" s="1"/>
      <c r="H9" s="1"/>
      <c r="I9" s="1"/>
    </row>
    <row r="10" spans="1:12" ht="23.25" x14ac:dyDescent="0.25">
      <c r="A10" s="66"/>
      <c r="B10" s="19" t="s">
        <v>7</v>
      </c>
      <c r="C10" s="13" t="s">
        <v>58</v>
      </c>
      <c r="D10" s="2">
        <v>1747</v>
      </c>
      <c r="E10" s="2">
        <v>1747</v>
      </c>
      <c r="F10" s="4">
        <f t="shared" si="0"/>
        <v>1</v>
      </c>
      <c r="G10" s="1"/>
      <c r="H10" s="1"/>
      <c r="I10" s="1"/>
    </row>
    <row r="11" spans="1:12" x14ac:dyDescent="0.25">
      <c r="A11" s="65" t="s">
        <v>19</v>
      </c>
      <c r="B11" s="19" t="s">
        <v>8</v>
      </c>
      <c r="C11" s="13" t="s">
        <v>60</v>
      </c>
      <c r="D11" s="2">
        <v>1</v>
      </c>
      <c r="E11" s="2">
        <v>315</v>
      </c>
      <c r="F11" s="4">
        <f>+D11*100/E11</f>
        <v>0.31746031746031744</v>
      </c>
      <c r="G11" s="1"/>
      <c r="H11" s="1"/>
      <c r="I11" s="1"/>
    </row>
    <row r="12" spans="1:12" x14ac:dyDescent="0.25">
      <c r="A12" s="66"/>
      <c r="B12" s="19" t="s">
        <v>9</v>
      </c>
      <c r="C12" s="13" t="s">
        <v>63</v>
      </c>
      <c r="D12" s="2">
        <v>487</v>
      </c>
      <c r="E12" s="2">
        <v>597</v>
      </c>
      <c r="F12" s="4">
        <f>+D12*100/E12</f>
        <v>81.574539363484092</v>
      </c>
      <c r="G12" s="1"/>
      <c r="H12" s="1"/>
      <c r="I12" s="1"/>
    </row>
    <row r="13" spans="1:12" ht="23.25" x14ac:dyDescent="0.25">
      <c r="A13" s="65" t="s">
        <v>20</v>
      </c>
      <c r="B13" s="19" t="s">
        <v>10</v>
      </c>
      <c r="C13" s="13" t="s">
        <v>66</v>
      </c>
      <c r="D13" s="2">
        <v>0</v>
      </c>
      <c r="E13" s="2">
        <v>315</v>
      </c>
      <c r="F13" s="4">
        <f t="shared" ref="F13:F14" si="1">+D13*100/E13</f>
        <v>0</v>
      </c>
      <c r="G13" s="1"/>
      <c r="H13" s="1"/>
      <c r="I13" s="1"/>
    </row>
    <row r="14" spans="1:12" x14ac:dyDescent="0.25">
      <c r="A14" s="67"/>
      <c r="B14" s="19" t="s">
        <v>11</v>
      </c>
      <c r="C14" s="13" t="s">
        <v>69</v>
      </c>
      <c r="D14" s="2">
        <v>1</v>
      </c>
      <c r="E14" s="2">
        <v>315</v>
      </c>
      <c r="F14" s="4">
        <f t="shared" si="1"/>
        <v>0.31746031746031744</v>
      </c>
      <c r="G14" s="1"/>
      <c r="H14" s="1"/>
      <c r="I14" s="1"/>
    </row>
    <row r="15" spans="1:12" x14ac:dyDescent="0.25">
      <c r="A15" s="66"/>
      <c r="B15" s="19" t="s">
        <v>12</v>
      </c>
      <c r="C15" s="13" t="s">
        <v>73</v>
      </c>
      <c r="D15" s="2">
        <v>43</v>
      </c>
      <c r="E15" s="2">
        <v>43</v>
      </c>
      <c r="F15" s="4">
        <f>+D15*100/E15</f>
        <v>100</v>
      </c>
      <c r="G15" s="1"/>
      <c r="H15" s="1"/>
      <c r="I15" s="1"/>
    </row>
    <row r="16" spans="1:12" x14ac:dyDescent="0.25">
      <c r="A16" s="12" t="s">
        <v>21</v>
      </c>
      <c r="B16" s="19" t="s">
        <v>0</v>
      </c>
      <c r="C16" s="13" t="s">
        <v>78</v>
      </c>
      <c r="D16" s="2">
        <v>1017</v>
      </c>
      <c r="E16" s="2">
        <v>1053</v>
      </c>
      <c r="F16" s="4">
        <f>+D16*100/E16</f>
        <v>96.581196581196579</v>
      </c>
      <c r="G16" s="1"/>
      <c r="H16" s="1"/>
      <c r="I16" s="1"/>
    </row>
    <row r="17" spans="1:9" s="7" customFormat="1" x14ac:dyDescent="0.25">
      <c r="A17" s="16"/>
      <c r="B17" s="17"/>
      <c r="C17" s="17"/>
      <c r="D17" s="17"/>
      <c r="E17" s="17"/>
      <c r="F17" s="18"/>
      <c r="G17" s="17"/>
      <c r="H17" s="17"/>
      <c r="I17" s="17"/>
    </row>
    <row r="18" spans="1:9" x14ac:dyDescent="0.25">
      <c r="A18" s="79"/>
      <c r="B18" s="79"/>
      <c r="C18" s="79"/>
      <c r="D18" s="79"/>
      <c r="E18" s="79"/>
      <c r="F18" s="79"/>
      <c r="G18" s="1"/>
      <c r="H18" s="1"/>
      <c r="I18" s="1"/>
    </row>
    <row r="19" spans="1:9" ht="23.25" x14ac:dyDescent="0.25">
      <c r="A19" s="73" t="s">
        <v>76</v>
      </c>
      <c r="B19" s="76"/>
      <c r="C19" s="14" t="s">
        <v>81</v>
      </c>
      <c r="D19" s="26">
        <v>2</v>
      </c>
      <c r="E19" s="26">
        <v>315</v>
      </c>
      <c r="F19" s="4">
        <f>+D19*100/E19</f>
        <v>0.63492063492063489</v>
      </c>
    </row>
    <row r="20" spans="1:9" ht="23.25" x14ac:dyDescent="0.25">
      <c r="A20" s="74"/>
      <c r="B20" s="77"/>
      <c r="C20" s="14" t="s">
        <v>82</v>
      </c>
      <c r="D20" s="26">
        <v>2756</v>
      </c>
      <c r="E20" s="26">
        <v>15054</v>
      </c>
      <c r="F20" s="4">
        <f t="shared" ref="F20:F22" si="2">+D20*100/E20</f>
        <v>18.307426597582037</v>
      </c>
    </row>
    <row r="21" spans="1:9" ht="23.25" x14ac:dyDescent="0.25">
      <c r="A21" s="74"/>
      <c r="B21" s="77"/>
      <c r="C21" s="14" t="s">
        <v>83</v>
      </c>
      <c r="D21" s="26">
        <v>161</v>
      </c>
      <c r="E21" s="26">
        <v>3107</v>
      </c>
      <c r="F21" s="4">
        <f t="shared" si="2"/>
        <v>5.1818474412616675</v>
      </c>
    </row>
    <row r="22" spans="1:9" ht="23.25" x14ac:dyDescent="0.25">
      <c r="A22" s="75"/>
      <c r="B22" s="78"/>
      <c r="C22" s="14" t="s">
        <v>84</v>
      </c>
      <c r="D22" s="26">
        <v>71</v>
      </c>
      <c r="E22" s="26">
        <v>137</v>
      </c>
      <c r="F22" s="4">
        <f t="shared" si="2"/>
        <v>51.824817518248175</v>
      </c>
    </row>
  </sheetData>
  <mergeCells count="9">
    <mergeCell ref="A18:F18"/>
    <mergeCell ref="A19:A22"/>
    <mergeCell ref="B19:B22"/>
    <mergeCell ref="B3:D3"/>
    <mergeCell ref="B4:D4"/>
    <mergeCell ref="B5:D5"/>
    <mergeCell ref="A7:A10"/>
    <mergeCell ref="A11:A12"/>
    <mergeCell ref="A13:A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workbookViewId="0">
      <selection activeCell="B16" sqref="B16"/>
    </sheetView>
  </sheetViews>
  <sheetFormatPr baseColWidth="10" defaultRowHeight="15" x14ac:dyDescent="0.25"/>
  <cols>
    <col min="1" max="1" width="37.140625" style="5" customWidth="1"/>
    <col min="2" max="2" width="33.42578125" style="47" customWidth="1"/>
    <col min="3" max="3" width="12.7109375" style="55" customWidth="1"/>
    <col min="4" max="4" width="18" style="47" customWidth="1"/>
  </cols>
  <sheetData>
    <row r="1" spans="1:4" s="5" customFormat="1" x14ac:dyDescent="0.25">
      <c r="A1" s="5" t="s">
        <v>94</v>
      </c>
      <c r="B1" s="5" t="s">
        <v>192</v>
      </c>
      <c r="C1" s="54"/>
    </row>
    <row r="2" spans="1:4" s="5" customFormat="1" x14ac:dyDescent="0.25">
      <c r="A2" s="5" t="s">
        <v>95</v>
      </c>
      <c r="C2" s="54"/>
    </row>
    <row r="3" spans="1:4" s="5" customFormat="1" x14ac:dyDescent="0.25">
      <c r="A3" s="5" t="s">
        <v>96</v>
      </c>
      <c r="C3" s="54"/>
    </row>
    <row r="4" spans="1:4" s="5" customFormat="1" x14ac:dyDescent="0.25">
      <c r="A4" s="5" t="s">
        <v>97</v>
      </c>
      <c r="C4" s="54"/>
    </row>
    <row r="5" spans="1:4" s="5" customFormat="1" x14ac:dyDescent="0.25">
      <c r="C5" s="54"/>
    </row>
    <row r="6" spans="1:4" s="5" customFormat="1" x14ac:dyDescent="0.25">
      <c r="C6" s="54"/>
    </row>
    <row r="8" spans="1:4" ht="45" x14ac:dyDescent="0.25">
      <c r="A8" s="53" t="s">
        <v>179</v>
      </c>
      <c r="B8" s="53" t="s">
        <v>176</v>
      </c>
      <c r="C8" s="45" t="s">
        <v>177</v>
      </c>
      <c r="D8" s="45" t="s">
        <v>178</v>
      </c>
    </row>
    <row r="9" spans="1:4" ht="45" x14ac:dyDescent="0.25">
      <c r="A9" s="97" t="s">
        <v>46</v>
      </c>
      <c r="B9" s="48" t="s">
        <v>182</v>
      </c>
      <c r="C9" s="89" t="s">
        <v>180</v>
      </c>
      <c r="D9" s="90" t="s">
        <v>181</v>
      </c>
    </row>
    <row r="10" spans="1:4" x14ac:dyDescent="0.25">
      <c r="A10" s="98"/>
      <c r="B10" s="49" t="s">
        <v>98</v>
      </c>
      <c r="C10" s="89"/>
      <c r="D10" s="90"/>
    </row>
    <row r="11" spans="1:4" x14ac:dyDescent="0.25">
      <c r="A11" s="98"/>
      <c r="B11" s="49" t="s">
        <v>99</v>
      </c>
      <c r="C11" s="89"/>
      <c r="D11" s="90"/>
    </row>
    <row r="12" spans="1:4" x14ac:dyDescent="0.25">
      <c r="A12" s="98"/>
      <c r="B12" s="49" t="s">
        <v>100</v>
      </c>
      <c r="C12" s="89"/>
      <c r="D12" s="90"/>
    </row>
    <row r="13" spans="1:4" x14ac:dyDescent="0.25">
      <c r="A13" s="98"/>
      <c r="B13" s="49" t="s">
        <v>101</v>
      </c>
      <c r="C13" s="89"/>
      <c r="D13" s="90"/>
    </row>
    <row r="14" spans="1:4" x14ac:dyDescent="0.25">
      <c r="A14" s="98"/>
      <c r="B14" s="49" t="s">
        <v>102</v>
      </c>
      <c r="C14" s="89"/>
      <c r="D14" s="90"/>
    </row>
    <row r="15" spans="1:4" x14ac:dyDescent="0.25">
      <c r="A15" s="98"/>
      <c r="B15" s="49" t="s">
        <v>103</v>
      </c>
      <c r="C15" s="89"/>
      <c r="D15" s="90"/>
    </row>
    <row r="16" spans="1:4" x14ac:dyDescent="0.25">
      <c r="A16" s="98"/>
      <c r="B16" s="49" t="s">
        <v>104</v>
      </c>
      <c r="C16" s="89"/>
      <c r="D16" s="90"/>
    </row>
    <row r="17" spans="1:4" x14ac:dyDescent="0.25">
      <c r="A17" s="98"/>
      <c r="B17" s="49" t="s">
        <v>105</v>
      </c>
      <c r="C17" s="89"/>
      <c r="D17" s="90"/>
    </row>
    <row r="18" spans="1:4" x14ac:dyDescent="0.25">
      <c r="A18" s="98"/>
      <c r="B18" s="49" t="s">
        <v>106</v>
      </c>
      <c r="C18" s="89"/>
      <c r="D18" s="90"/>
    </row>
    <row r="19" spans="1:4" x14ac:dyDescent="0.25">
      <c r="A19" s="98"/>
      <c r="B19" s="49" t="s">
        <v>107</v>
      </c>
      <c r="C19" s="89"/>
      <c r="D19" s="90"/>
    </row>
    <row r="20" spans="1:4" ht="30" x14ac:dyDescent="0.25">
      <c r="A20" s="99"/>
      <c r="B20" s="50" t="s">
        <v>183</v>
      </c>
      <c r="C20" s="89"/>
      <c r="D20" s="90"/>
    </row>
    <row r="21" spans="1:4" ht="30" x14ac:dyDescent="0.25">
      <c r="A21" s="94" t="s">
        <v>184</v>
      </c>
      <c r="B21" s="51" t="s">
        <v>185</v>
      </c>
      <c r="C21" s="82" t="s">
        <v>118</v>
      </c>
      <c r="D21" s="85" t="s">
        <v>181</v>
      </c>
    </row>
    <row r="22" spans="1:4" x14ac:dyDescent="0.25">
      <c r="A22" s="95"/>
      <c r="B22" s="49" t="s">
        <v>108</v>
      </c>
      <c r="C22" s="83"/>
      <c r="D22" s="86"/>
    </row>
    <row r="23" spans="1:4" x14ac:dyDescent="0.25">
      <c r="A23" s="95"/>
      <c r="B23" s="49" t="s">
        <v>109</v>
      </c>
      <c r="C23" s="83"/>
      <c r="D23" s="86"/>
    </row>
    <row r="24" spans="1:4" x14ac:dyDescent="0.25">
      <c r="A24" s="95"/>
      <c r="B24" s="49" t="s">
        <v>110</v>
      </c>
      <c r="C24" s="83"/>
      <c r="D24" s="86"/>
    </row>
    <row r="25" spans="1:4" x14ac:dyDescent="0.25">
      <c r="A25" s="95"/>
      <c r="B25" s="49" t="s">
        <v>111</v>
      </c>
      <c r="C25" s="83"/>
      <c r="D25" s="86"/>
    </row>
    <row r="26" spans="1:4" x14ac:dyDescent="0.25">
      <c r="A26" s="95"/>
      <c r="B26" s="49" t="s">
        <v>112</v>
      </c>
      <c r="C26" s="83"/>
      <c r="D26" s="86"/>
    </row>
    <row r="27" spans="1:4" x14ac:dyDescent="0.25">
      <c r="A27" s="95"/>
      <c r="B27" s="49" t="s">
        <v>113</v>
      </c>
      <c r="C27" s="83"/>
      <c r="D27" s="86"/>
    </row>
    <row r="28" spans="1:4" x14ac:dyDescent="0.25">
      <c r="A28" s="95"/>
      <c r="B28" s="49" t="s">
        <v>114</v>
      </c>
      <c r="C28" s="83"/>
      <c r="D28" s="86"/>
    </row>
    <row r="29" spans="1:4" x14ac:dyDescent="0.25">
      <c r="A29" s="95"/>
      <c r="B29" s="49" t="s">
        <v>115</v>
      </c>
      <c r="C29" s="83"/>
      <c r="D29" s="86"/>
    </row>
    <row r="30" spans="1:4" x14ac:dyDescent="0.25">
      <c r="A30" s="95"/>
      <c r="B30" s="49" t="s">
        <v>116</v>
      </c>
      <c r="C30" s="83"/>
      <c r="D30" s="86"/>
    </row>
    <row r="31" spans="1:4" x14ac:dyDescent="0.25">
      <c r="A31" s="96"/>
      <c r="B31" s="52" t="s">
        <v>117</v>
      </c>
      <c r="C31" s="84"/>
      <c r="D31" s="87"/>
    </row>
    <row r="32" spans="1:4" ht="23.25" customHeight="1" x14ac:dyDescent="0.25">
      <c r="A32" s="94" t="s">
        <v>56</v>
      </c>
      <c r="B32" s="37" t="s">
        <v>108</v>
      </c>
      <c r="C32" s="82" t="s">
        <v>126</v>
      </c>
      <c r="D32" s="85" t="s">
        <v>181</v>
      </c>
    </row>
    <row r="33" spans="1:4" x14ac:dyDescent="0.25">
      <c r="A33" s="95"/>
      <c r="B33" s="37" t="s">
        <v>119</v>
      </c>
      <c r="C33" s="83"/>
      <c r="D33" s="86"/>
    </row>
    <row r="34" spans="1:4" x14ac:dyDescent="0.25">
      <c r="A34" s="95"/>
      <c r="B34" s="37" t="s">
        <v>120</v>
      </c>
      <c r="C34" s="83"/>
      <c r="D34" s="86"/>
    </row>
    <row r="35" spans="1:4" x14ac:dyDescent="0.25">
      <c r="A35" s="95"/>
      <c r="B35" s="37" t="s">
        <v>121</v>
      </c>
      <c r="C35" s="83"/>
      <c r="D35" s="86"/>
    </row>
    <row r="36" spans="1:4" x14ac:dyDescent="0.25">
      <c r="A36" s="95"/>
      <c r="B36" s="37" t="s">
        <v>122</v>
      </c>
      <c r="C36" s="83"/>
      <c r="D36" s="86"/>
    </row>
    <row r="37" spans="1:4" x14ac:dyDescent="0.25">
      <c r="A37" s="95"/>
      <c r="B37" s="37" t="s">
        <v>123</v>
      </c>
      <c r="C37" s="83"/>
      <c r="D37" s="86"/>
    </row>
    <row r="38" spans="1:4" x14ac:dyDescent="0.25">
      <c r="A38" s="95"/>
      <c r="B38" s="37" t="s">
        <v>124</v>
      </c>
      <c r="C38" s="83"/>
      <c r="D38" s="86"/>
    </row>
    <row r="39" spans="1:4" x14ac:dyDescent="0.25">
      <c r="A39" s="96"/>
      <c r="B39" s="37" t="s">
        <v>125</v>
      </c>
      <c r="C39" s="84"/>
      <c r="D39" s="87"/>
    </row>
    <row r="40" spans="1:4" ht="23.25" customHeight="1" x14ac:dyDescent="0.25">
      <c r="A40" s="97" t="s">
        <v>186</v>
      </c>
      <c r="B40" s="37" t="s">
        <v>98</v>
      </c>
      <c r="C40" s="82" t="s">
        <v>126</v>
      </c>
      <c r="D40" s="85" t="s">
        <v>181</v>
      </c>
    </row>
    <row r="41" spans="1:4" x14ac:dyDescent="0.25">
      <c r="A41" s="98"/>
      <c r="B41" s="37" t="s">
        <v>127</v>
      </c>
      <c r="C41" s="83"/>
      <c r="D41" s="86"/>
    </row>
    <row r="42" spans="1:4" x14ac:dyDescent="0.25">
      <c r="A42" s="98"/>
      <c r="B42" s="37" t="s">
        <v>128</v>
      </c>
      <c r="C42" s="83"/>
      <c r="D42" s="86"/>
    </row>
    <row r="43" spans="1:4" x14ac:dyDescent="0.25">
      <c r="A43" s="98"/>
      <c r="B43" s="37" t="s">
        <v>129</v>
      </c>
      <c r="C43" s="83"/>
      <c r="D43" s="86"/>
    </row>
    <row r="44" spans="1:4" x14ac:dyDescent="0.25">
      <c r="A44" s="98"/>
      <c r="B44" s="37" t="s">
        <v>130</v>
      </c>
      <c r="C44" s="83"/>
      <c r="D44" s="86"/>
    </row>
    <row r="45" spans="1:4" x14ac:dyDescent="0.25">
      <c r="A45" s="98"/>
      <c r="B45" s="37" t="s">
        <v>131</v>
      </c>
      <c r="C45" s="83"/>
      <c r="D45" s="86"/>
    </row>
    <row r="46" spans="1:4" x14ac:dyDescent="0.25">
      <c r="A46" s="98"/>
      <c r="B46" s="37" t="s">
        <v>132</v>
      </c>
      <c r="C46" s="83"/>
      <c r="D46" s="86"/>
    </row>
    <row r="47" spans="1:4" x14ac:dyDescent="0.25">
      <c r="A47" s="98"/>
      <c r="B47" s="37" t="s">
        <v>115</v>
      </c>
      <c r="C47" s="83"/>
      <c r="D47" s="86"/>
    </row>
    <row r="48" spans="1:4" x14ac:dyDescent="0.25">
      <c r="A48" s="98"/>
      <c r="B48" s="37" t="s">
        <v>133</v>
      </c>
      <c r="C48" s="83"/>
      <c r="D48" s="86"/>
    </row>
    <row r="49" spans="1:4" x14ac:dyDescent="0.25">
      <c r="A49" s="98"/>
      <c r="B49" s="37" t="s">
        <v>107</v>
      </c>
      <c r="C49" s="83"/>
      <c r="D49" s="86"/>
    </row>
    <row r="50" spans="1:4" x14ac:dyDescent="0.25">
      <c r="A50" s="98"/>
      <c r="B50" s="37" t="s">
        <v>134</v>
      </c>
      <c r="C50" s="83"/>
      <c r="D50" s="86"/>
    </row>
    <row r="51" spans="1:4" x14ac:dyDescent="0.25">
      <c r="A51" s="99"/>
      <c r="B51" s="37" t="s">
        <v>135</v>
      </c>
      <c r="C51" s="84"/>
      <c r="D51" s="87"/>
    </row>
    <row r="52" spans="1:4" x14ac:dyDescent="0.25">
      <c r="A52" s="91" t="s">
        <v>60</v>
      </c>
      <c r="B52" s="37" t="s">
        <v>137</v>
      </c>
      <c r="C52" s="82" t="s">
        <v>188</v>
      </c>
      <c r="D52" s="85" t="s">
        <v>181</v>
      </c>
    </row>
    <row r="53" spans="1:4" x14ac:dyDescent="0.25">
      <c r="A53" s="92"/>
      <c r="B53" s="37" t="s">
        <v>138</v>
      </c>
      <c r="C53" s="83"/>
      <c r="D53" s="86"/>
    </row>
    <row r="54" spans="1:4" x14ac:dyDescent="0.25">
      <c r="A54" s="92"/>
      <c r="B54" s="37" t="s">
        <v>139</v>
      </c>
      <c r="C54" s="83"/>
      <c r="D54" s="86"/>
    </row>
    <row r="55" spans="1:4" x14ac:dyDescent="0.25">
      <c r="A55" s="92"/>
      <c r="B55" s="37" t="s">
        <v>140</v>
      </c>
      <c r="C55" s="83"/>
      <c r="D55" s="86"/>
    </row>
    <row r="56" spans="1:4" x14ac:dyDescent="0.25">
      <c r="A56" s="92"/>
      <c r="B56" s="37" t="s">
        <v>141</v>
      </c>
      <c r="C56" s="83"/>
      <c r="D56" s="86"/>
    </row>
    <row r="57" spans="1:4" x14ac:dyDescent="0.25">
      <c r="A57" s="92"/>
      <c r="B57" s="37" t="s">
        <v>142</v>
      </c>
      <c r="C57" s="83"/>
      <c r="D57" s="86"/>
    </row>
    <row r="58" spans="1:4" x14ac:dyDescent="0.25">
      <c r="A58" s="92"/>
      <c r="B58" s="37" t="s">
        <v>143</v>
      </c>
      <c r="C58" s="83"/>
      <c r="D58" s="86"/>
    </row>
    <row r="59" spans="1:4" x14ac:dyDescent="0.25">
      <c r="A59" s="92"/>
      <c r="B59" s="37" t="s">
        <v>187</v>
      </c>
      <c r="C59" s="83"/>
      <c r="D59" s="86"/>
    </row>
    <row r="60" spans="1:4" x14ac:dyDescent="0.25">
      <c r="A60" s="93"/>
      <c r="B60" s="37"/>
      <c r="C60" s="84"/>
      <c r="D60" s="87"/>
    </row>
    <row r="61" spans="1:4" x14ac:dyDescent="0.25">
      <c r="A61" s="91" t="s">
        <v>189</v>
      </c>
      <c r="B61" s="37" t="s">
        <v>144</v>
      </c>
      <c r="C61" s="82" t="s">
        <v>155</v>
      </c>
      <c r="D61" s="85" t="s">
        <v>181</v>
      </c>
    </row>
    <row r="62" spans="1:4" x14ac:dyDescent="0.25">
      <c r="A62" s="92"/>
      <c r="B62" s="37" t="s">
        <v>145</v>
      </c>
      <c r="C62" s="83"/>
      <c r="D62" s="86"/>
    </row>
    <row r="63" spans="1:4" x14ac:dyDescent="0.25">
      <c r="A63" s="92"/>
      <c r="B63" s="37" t="s">
        <v>146</v>
      </c>
      <c r="C63" s="83"/>
      <c r="D63" s="86"/>
    </row>
    <row r="64" spans="1:4" x14ac:dyDescent="0.25">
      <c r="A64" s="92"/>
      <c r="B64" s="37" t="s">
        <v>147</v>
      </c>
      <c r="C64" s="83"/>
      <c r="D64" s="86"/>
    </row>
    <row r="65" spans="1:4" x14ac:dyDescent="0.25">
      <c r="A65" s="92"/>
      <c r="B65" s="37" t="s">
        <v>148</v>
      </c>
      <c r="C65" s="83"/>
      <c r="D65" s="86"/>
    </row>
    <row r="66" spans="1:4" x14ac:dyDescent="0.25">
      <c r="A66" s="92"/>
      <c r="B66" s="37" t="s">
        <v>149</v>
      </c>
      <c r="C66" s="83"/>
      <c r="D66" s="86"/>
    </row>
    <row r="67" spans="1:4" x14ac:dyDescent="0.25">
      <c r="A67" s="92"/>
      <c r="B67" s="37" t="s">
        <v>150</v>
      </c>
      <c r="C67" s="83"/>
      <c r="D67" s="86"/>
    </row>
    <row r="68" spans="1:4" x14ac:dyDescent="0.25">
      <c r="A68" s="92"/>
      <c r="B68" s="37" t="s">
        <v>151</v>
      </c>
      <c r="C68" s="83"/>
      <c r="D68" s="86"/>
    </row>
    <row r="69" spans="1:4" x14ac:dyDescent="0.25">
      <c r="A69" s="92"/>
      <c r="B69" s="37" t="s">
        <v>152</v>
      </c>
      <c r="C69" s="83"/>
      <c r="D69" s="86"/>
    </row>
    <row r="70" spans="1:4" x14ac:dyDescent="0.25">
      <c r="A70" s="92"/>
      <c r="B70" s="37" t="s">
        <v>153</v>
      </c>
      <c r="C70" s="83"/>
      <c r="D70" s="86"/>
    </row>
    <row r="71" spans="1:4" x14ac:dyDescent="0.25">
      <c r="A71" s="92"/>
      <c r="B71" s="37" t="s">
        <v>137</v>
      </c>
      <c r="C71" s="83"/>
      <c r="D71" s="86"/>
    </row>
    <row r="72" spans="1:4" x14ac:dyDescent="0.25">
      <c r="A72" s="93"/>
      <c r="B72" s="37" t="s">
        <v>154</v>
      </c>
      <c r="C72" s="84"/>
      <c r="D72" s="87"/>
    </row>
    <row r="73" spans="1:4" ht="23.25" customHeight="1" x14ac:dyDescent="0.25">
      <c r="A73" s="91" t="s">
        <v>66</v>
      </c>
      <c r="B73" s="37" t="s">
        <v>137</v>
      </c>
      <c r="C73" s="82" t="s">
        <v>190</v>
      </c>
      <c r="D73" s="85" t="s">
        <v>181</v>
      </c>
    </row>
    <row r="74" spans="1:4" x14ac:dyDescent="0.25">
      <c r="A74" s="92"/>
      <c r="B74" s="37" t="s">
        <v>156</v>
      </c>
      <c r="C74" s="83"/>
      <c r="D74" s="86"/>
    </row>
    <row r="75" spans="1:4" x14ac:dyDescent="0.25">
      <c r="A75" s="92"/>
      <c r="B75" s="37" t="s">
        <v>157</v>
      </c>
      <c r="C75" s="83"/>
      <c r="D75" s="86"/>
    </row>
    <row r="76" spans="1:4" x14ac:dyDescent="0.25">
      <c r="A76" s="92"/>
      <c r="B76" s="37" t="s">
        <v>158</v>
      </c>
      <c r="C76" s="83"/>
      <c r="D76" s="86"/>
    </row>
    <row r="77" spans="1:4" x14ac:dyDescent="0.25">
      <c r="A77" s="92"/>
      <c r="B77" s="37" t="s">
        <v>159</v>
      </c>
      <c r="C77" s="83"/>
      <c r="D77" s="86"/>
    </row>
    <row r="78" spans="1:4" x14ac:dyDescent="0.25">
      <c r="A78" s="92"/>
      <c r="B78" s="37" t="s">
        <v>137</v>
      </c>
      <c r="C78" s="83"/>
      <c r="D78" s="86"/>
    </row>
    <row r="79" spans="1:4" x14ac:dyDescent="0.25">
      <c r="A79" s="93"/>
      <c r="B79" s="37" t="s">
        <v>136</v>
      </c>
      <c r="C79" s="84"/>
      <c r="D79" s="87"/>
    </row>
    <row r="80" spans="1:4" x14ac:dyDescent="0.25">
      <c r="A80" s="91" t="s">
        <v>69</v>
      </c>
      <c r="B80" s="37" t="s">
        <v>160</v>
      </c>
      <c r="C80" s="82" t="s">
        <v>155</v>
      </c>
      <c r="D80" s="85" t="s">
        <v>181</v>
      </c>
    </row>
    <row r="81" spans="1:4" x14ac:dyDescent="0.25">
      <c r="A81" s="92"/>
      <c r="B81" s="37" t="s">
        <v>161</v>
      </c>
      <c r="C81" s="83"/>
      <c r="D81" s="86"/>
    </row>
    <row r="82" spans="1:4" x14ac:dyDescent="0.25">
      <c r="A82" s="92"/>
      <c r="B82" s="37" t="s">
        <v>159</v>
      </c>
      <c r="C82" s="83"/>
      <c r="D82" s="86"/>
    </row>
    <row r="83" spans="1:4" x14ac:dyDescent="0.25">
      <c r="A83" s="92"/>
      <c r="B83" s="37" t="s">
        <v>162</v>
      </c>
      <c r="C83" s="83"/>
      <c r="D83" s="86"/>
    </row>
    <row r="84" spans="1:4" x14ac:dyDescent="0.25">
      <c r="A84" s="93"/>
      <c r="B84" s="37" t="s">
        <v>136</v>
      </c>
      <c r="C84" s="84"/>
      <c r="D84" s="87"/>
    </row>
    <row r="85" spans="1:4" ht="30" customHeight="1" x14ac:dyDescent="0.25">
      <c r="A85" s="88" t="s">
        <v>73</v>
      </c>
      <c r="B85" s="37" t="s">
        <v>163</v>
      </c>
      <c r="C85" s="89" t="s">
        <v>155</v>
      </c>
      <c r="D85" s="90" t="s">
        <v>181</v>
      </c>
    </row>
    <row r="86" spans="1:4" x14ac:dyDescent="0.25">
      <c r="A86" s="88"/>
      <c r="B86" s="37" t="s">
        <v>164</v>
      </c>
      <c r="C86" s="89"/>
      <c r="D86" s="90"/>
    </row>
    <row r="87" spans="1:4" x14ac:dyDescent="0.25">
      <c r="A87" s="88"/>
      <c r="B87" s="37" t="s">
        <v>165</v>
      </c>
      <c r="C87" s="89"/>
      <c r="D87" s="90"/>
    </row>
    <row r="88" spans="1:4" x14ac:dyDescent="0.25">
      <c r="A88" s="88"/>
      <c r="B88" s="37" t="s">
        <v>166</v>
      </c>
      <c r="C88" s="89"/>
      <c r="D88" s="90"/>
    </row>
    <row r="89" spans="1:4" x14ac:dyDescent="0.25">
      <c r="A89" s="88"/>
      <c r="B89" s="37" t="s">
        <v>167</v>
      </c>
      <c r="C89" s="89"/>
      <c r="D89" s="90"/>
    </row>
    <row r="90" spans="1:4" x14ac:dyDescent="0.25">
      <c r="A90" s="88"/>
      <c r="B90" s="37" t="s">
        <v>168</v>
      </c>
      <c r="C90" s="89"/>
      <c r="D90" s="90"/>
    </row>
    <row r="91" spans="1:4" x14ac:dyDescent="0.25">
      <c r="A91" s="88"/>
      <c r="B91" s="37" t="s">
        <v>164</v>
      </c>
      <c r="C91" s="89"/>
      <c r="D91" s="90"/>
    </row>
    <row r="92" spans="1:4" x14ac:dyDescent="0.25">
      <c r="A92" s="88"/>
      <c r="B92" s="37" t="s">
        <v>169</v>
      </c>
      <c r="C92" s="89"/>
      <c r="D92" s="90"/>
    </row>
    <row r="93" spans="1:4" ht="30" customHeight="1" x14ac:dyDescent="0.25">
      <c r="A93" s="88" t="s">
        <v>78</v>
      </c>
      <c r="B93" s="37" t="s">
        <v>137</v>
      </c>
      <c r="C93" s="82" t="s">
        <v>155</v>
      </c>
      <c r="D93" s="85" t="s">
        <v>181</v>
      </c>
    </row>
    <row r="94" spans="1:4" x14ac:dyDescent="0.25">
      <c r="A94" s="88"/>
      <c r="B94" s="37" t="s">
        <v>170</v>
      </c>
      <c r="C94" s="83"/>
      <c r="D94" s="86"/>
    </row>
    <row r="95" spans="1:4" x14ac:dyDescent="0.25">
      <c r="A95" s="88"/>
      <c r="B95" s="37" t="s">
        <v>171</v>
      </c>
      <c r="C95" s="83"/>
      <c r="D95" s="86"/>
    </row>
    <row r="96" spans="1:4" x14ac:dyDescent="0.25">
      <c r="A96" s="88"/>
      <c r="B96" s="37" t="s">
        <v>172</v>
      </c>
      <c r="C96" s="83"/>
      <c r="D96" s="86"/>
    </row>
    <row r="97" spans="1:4" x14ac:dyDescent="0.25">
      <c r="A97" s="88"/>
      <c r="B97" s="37" t="s">
        <v>173</v>
      </c>
      <c r="C97" s="83"/>
      <c r="D97" s="86"/>
    </row>
    <row r="98" spans="1:4" x14ac:dyDescent="0.25">
      <c r="A98" s="88"/>
      <c r="B98" s="37" t="s">
        <v>174</v>
      </c>
      <c r="C98" s="83"/>
      <c r="D98" s="86"/>
    </row>
    <row r="99" spans="1:4" x14ac:dyDescent="0.25">
      <c r="A99" s="88"/>
      <c r="B99" s="37" t="s">
        <v>137</v>
      </c>
      <c r="C99" s="83"/>
      <c r="D99" s="86"/>
    </row>
    <row r="100" spans="1:4" x14ac:dyDescent="0.25">
      <c r="A100" s="88"/>
      <c r="B100" s="37" t="s">
        <v>175</v>
      </c>
      <c r="C100" s="84"/>
      <c r="D100" s="87"/>
    </row>
  </sheetData>
  <mergeCells count="30">
    <mergeCell ref="A9:A20"/>
    <mergeCell ref="C9:C20"/>
    <mergeCell ref="D9:D20"/>
    <mergeCell ref="A21:A31"/>
    <mergeCell ref="C21:C31"/>
    <mergeCell ref="D21:D31"/>
    <mergeCell ref="A32:A39"/>
    <mergeCell ref="A40:A51"/>
    <mergeCell ref="A52:A60"/>
    <mergeCell ref="A61:A72"/>
    <mergeCell ref="A73:A79"/>
    <mergeCell ref="A80:A84"/>
    <mergeCell ref="C80:C84"/>
    <mergeCell ref="D80:D84"/>
    <mergeCell ref="C73:C79"/>
    <mergeCell ref="D73:D79"/>
    <mergeCell ref="A85:A92"/>
    <mergeCell ref="C85:C92"/>
    <mergeCell ref="D85:D92"/>
    <mergeCell ref="A93:A100"/>
    <mergeCell ref="C93:C100"/>
    <mergeCell ref="D93:D100"/>
    <mergeCell ref="C32:C39"/>
    <mergeCell ref="D32:D39"/>
    <mergeCell ref="D40:D51"/>
    <mergeCell ref="C61:C72"/>
    <mergeCell ref="D61:D72"/>
    <mergeCell ref="C52:C60"/>
    <mergeCell ref="D52:D60"/>
    <mergeCell ref="C40:C5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SEGUIM MENSUAL</vt:lpstr>
      <vt:lpstr>I SEMES 2012</vt:lpstr>
      <vt:lpstr>II SEMES 2012</vt:lpstr>
      <vt:lpstr>FICHA TEC</vt:lpstr>
      <vt:lpstr>'SEGUIM MENSUAL'!Títulos_a_imprimir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mprodriguezg</dc:creator>
  <cp:lastModifiedBy>Mauricio lasso</cp:lastModifiedBy>
  <cp:lastPrinted>2013-02-14T16:23:27Z</cp:lastPrinted>
  <dcterms:created xsi:type="dcterms:W3CDTF">2012-07-27T20:53:54Z</dcterms:created>
  <dcterms:modified xsi:type="dcterms:W3CDTF">2013-06-20T18:07:32Z</dcterms:modified>
</cp:coreProperties>
</file>